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5 год\ДОГОВОРА\Молодёжный бюджет\Обустройство входной зоны\Мой пакет документов Вариант № 2\От Шацкой 14.02.2025\"/>
    </mc:Choice>
  </mc:AlternateContent>
  <bookViews>
    <workbookView xWindow="0" yWindow="0" windowWidth="15480" windowHeight="13440"/>
  </bookViews>
  <sheets>
    <sheet name="Смета контракта - Смета контрак" sheetId="1" r:id="rId1"/>
  </sheets>
  <definedNames>
    <definedName name="_xlnm.Print_Titles" localSheetId="0">'Смета контракта - Смета контрак'!$18:$18</definedName>
  </definedNames>
  <calcPr calcId="162913" fullPrecision="0"/>
</workbook>
</file>

<file path=xl/calcChain.xml><?xml version="1.0" encoding="utf-8"?>
<calcChain xmlns="http://schemas.openxmlformats.org/spreadsheetml/2006/main">
  <c r="H58" i="1" l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41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20" i="1"/>
  <c r="H59" i="1" l="1"/>
  <c r="H60" i="1"/>
  <c r="H61" i="1" s="1"/>
</calcChain>
</file>

<file path=xl/sharedStrings.xml><?xml version="1.0" encoding="utf-8"?>
<sst xmlns="http://schemas.openxmlformats.org/spreadsheetml/2006/main" count="207" uniqueCount="102">
  <si>
    <t>Приложение № 6</t>
  </si>
  <si>
    <t>Утверждено приказом № 841/пр от 23 декабря 2019 г. Минстроя РФ</t>
  </si>
  <si>
    <t>СОГЛАСОВАНО:</t>
  </si>
  <si>
    <t>УТВЕРЖДАЮ:</t>
  </si>
  <si>
    <t/>
  </si>
  <si>
    <t>"____" ________________ 2025 года</t>
  </si>
  <si>
    <t>(наименование объекта)</t>
  </si>
  <si>
    <t>№п/п</t>
  </si>
  <si>
    <t>Наименование конструктивных решений (элементов), комплексов (видов) работ, оборудования</t>
  </si>
  <si>
    <t>Единица измерения</t>
  </si>
  <si>
    <t>Количество (объем работ)</t>
  </si>
  <si>
    <t>Цена на единицу измерения, без НДС руб.</t>
  </si>
  <si>
    <t>Стоимость всего, руб</t>
  </si>
  <si>
    <t>Страна происхождения оборудования</t>
  </si>
  <si>
    <t>Раздел 1. Коридор</t>
  </si>
  <si>
    <t>1</t>
  </si>
  <si>
    <t>Разборка плинтусов: цементных и из керамической плитки</t>
  </si>
  <si>
    <t>100 м</t>
  </si>
  <si>
    <t>2</t>
  </si>
  <si>
    <t>Демонтаж покрытий: из досок паркетных</t>
  </si>
  <si>
    <t>100 м2</t>
  </si>
  <si>
    <t>3</t>
  </si>
  <si>
    <t>Разборка покрытий полов: из древесностружечных плит в один слой</t>
  </si>
  <si>
    <t>4</t>
  </si>
  <si>
    <t>Разборка оснований покрытия полов: лаг из досок и брусков</t>
  </si>
  <si>
    <t>5</t>
  </si>
  <si>
    <t>Устройство тепло- и звукоизоляции сплошной из плит: теплоизоляционных из экструзионного пенополистирола</t>
  </si>
  <si>
    <t>6</t>
  </si>
  <si>
    <t>Установка пароизоляционного слоя из: пленки полиэтиленовой (без стекловолокнистых материалов)</t>
  </si>
  <si>
    <t>7</t>
  </si>
  <si>
    <t>Армирование стяжек сетками сварными</t>
  </si>
  <si>
    <t>8</t>
  </si>
  <si>
    <t>Устройство стяжек: бетонных толщиной 120 мм</t>
  </si>
  <si>
    <t>9</t>
  </si>
  <si>
    <t>Устройство покрытий на растворе из сухой смеси с приготовлением раствора в построечных условиях из плиток: гладких неглазурованных керамических для полов одноцветных</t>
  </si>
  <si>
    <t>10</t>
  </si>
  <si>
    <t>Устройство плинтусов: из плиток керамических</t>
  </si>
  <si>
    <t>11</t>
  </si>
  <si>
    <t>Разборка деревянных заполнений проемов: дверных и воротных</t>
  </si>
  <si>
    <t>12</t>
  </si>
  <si>
    <t>Установка блоков в наружных и внутренних дверных проемах: в каменных стенах, площадь проема до 3 м2</t>
  </si>
  <si>
    <t>13</t>
  </si>
  <si>
    <t>Установка на анкера противопожарных дверей: однопольных</t>
  </si>
  <si>
    <t>10 шт</t>
  </si>
  <si>
    <t>15</t>
  </si>
  <si>
    <t>Очистка вручную поверхности стен от красок</t>
  </si>
  <si>
    <t>16</t>
  </si>
  <si>
    <t>Сплошное выравнивание внутренних поверхностей (однослойное оштукатуривание) из сухих растворных смесей толщиной до 10 мм для последующей окраски или оклейки обоями: стен</t>
  </si>
  <si>
    <t>17</t>
  </si>
  <si>
    <t>Окраска водно-дисперсионными акриловыми составами улучшенная: по штукатурке стен</t>
  </si>
  <si>
    <t>18</t>
  </si>
  <si>
    <t>Расчистка вручную поверхностей потолков от краски</t>
  </si>
  <si>
    <t>м2</t>
  </si>
  <si>
    <t>19</t>
  </si>
  <si>
    <t>Сплошное выравнивание внутренних поверхностей (однослойное оштукатуривание) из сухих растворных смесей толщиной до 10 мм для последующей окраски или оклейки обоями: потолков</t>
  </si>
  <si>
    <t>20</t>
  </si>
  <si>
    <t>Окраска поливинилацетатными водоэмульсионными составами улучшенная: по штукатурке потолков</t>
  </si>
  <si>
    <t>21</t>
  </si>
  <si>
    <t>Устройство перегородок из гипсоволокнистых листов (ГВЛ) или гипсостружечных плит (ГСП) с одинарным металлическим каркасом и однослойной обшивкой с обеих сторон: глухих /заделка проемов/. Прим.</t>
  </si>
  <si>
    <t>Всего с НДС</t>
  </si>
  <si>
    <t>Раздел 2. Приемнная</t>
  </si>
  <si>
    <t>22</t>
  </si>
  <si>
    <t>23</t>
  </si>
  <si>
    <t>24</t>
  </si>
  <si>
    <t>Устройство натяжных потолков из поливинилхлоридной пленки (ПВХ) гарпунным способом в помещениях площадью: от 10 до 50 м2</t>
  </si>
  <si>
    <t>25</t>
  </si>
  <si>
    <t>Устройство в натяжном потолке монтажных отверстий</t>
  </si>
  <si>
    <t>100 отверстий</t>
  </si>
  <si>
    <t>26</t>
  </si>
  <si>
    <t>Монтаж софитов</t>
  </si>
  <si>
    <t>100 шт</t>
  </si>
  <si>
    <t>27</t>
  </si>
  <si>
    <t>28</t>
  </si>
  <si>
    <t>29</t>
  </si>
  <si>
    <t>30</t>
  </si>
  <si>
    <t>31</t>
  </si>
  <si>
    <t>32</t>
  </si>
  <si>
    <t>33</t>
  </si>
  <si>
    <t>Устройство стяжек: бетонных толщиной 100 мм</t>
  </si>
  <si>
    <t>34</t>
  </si>
  <si>
    <t>Устройство покрытий: из линолеума насухо из готовых ковров на комнату</t>
  </si>
  <si>
    <t>35</t>
  </si>
  <si>
    <t>Устройство плинтусов поливинилхлоридных: на винтах самонарезающих</t>
  </si>
  <si>
    <t>36</t>
  </si>
  <si>
    <t>37</t>
  </si>
  <si>
    <t>Оклейка обоями стен по монолитной штукатурке и бетону: тиснеными и плотными</t>
  </si>
  <si>
    <t>Раздел 3. Вывоз мусора</t>
  </si>
  <si>
    <t>38</t>
  </si>
  <si>
    <t>Погрузка и вывоз мусора</t>
  </si>
  <si>
    <t>т</t>
  </si>
  <si>
    <t>Итого по смете</t>
  </si>
  <si>
    <t>Сумма НДС (ставка 20%) по позициям:1-13, 15-38</t>
  </si>
  <si>
    <t>Составил:</t>
  </si>
  <si>
    <t>(должность, подпись, инициалы, фамилия)</t>
  </si>
  <si>
    <t>Проверил:</t>
  </si>
  <si>
    <t>Обустройство входной зоны первого этажа в МАОУ СОШ № 23 г. Южно-Сахалинска (в рамках проекта «Путь к знаниям»)</t>
  </si>
  <si>
    <t>Проект сметы</t>
  </si>
  <si>
    <t xml:space="preserve">Сумма НДС (ставка 20%) </t>
  </si>
  <si>
    <t>МАОУ СОШ № 23 г. Южно-Сахалинска</t>
  </si>
  <si>
    <t>Директор</t>
  </si>
  <si>
    <t>/В.А. Шереметьева/</t>
  </si>
  <si>
    <t>Приложение № 2 к Договору №_____ от "____"_______________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</si>
</sst>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0.000"/>
    <numFmt numFmtId="165" formatCode="0.000000"/>
    <numFmt numFmtId="166" formatCode="0.0"/>
    <numFmt numFmtId="167" formatCode="0.0000"/>
    <numFmt numFmtId="168" formatCode="0.00000"/>
  </numFmts>
  <fonts count="14" x14ac:knownFonts="1">
    <font>
      <sz val="11"/>
      <color rgb="FF000000"/>
      <name val="Calibri"/>
      <charset val="204"/>
    </font>
    <font>
      <sz val="10"/>
      <color rgb="FF000000"/>
      <name val="Calibri"/>
      <charset val="204"/>
    </font>
    <font>
      <b/>
      <sz val="10"/>
      <color rgb="FF000000"/>
      <name val="Calibri"/>
      <charset val="204"/>
    </font>
    <font>
      <b/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4" fillId="0" borderId="0" xfId="0" applyFont="1"/>
    <xf numFmtId="0" fontId="5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/>
    </xf>
    <xf numFmtId="49" fontId="6" fillId="0" borderId="4" xfId="0" applyNumberFormat="1" applyFont="1" applyFill="1" applyBorder="1" applyAlignment="1" applyProtection="1">
      <alignment horizontal="center" vertical="top" wrapText="1"/>
    </xf>
    <xf numFmtId="164" fontId="6" fillId="0" borderId="4" xfId="0" applyNumberFormat="1" applyFont="1" applyFill="1" applyBorder="1" applyAlignment="1" applyProtection="1">
      <alignment horizontal="center" vertical="top"/>
    </xf>
    <xf numFmtId="4" fontId="6" fillId="0" borderId="4" xfId="0" applyNumberFormat="1" applyFont="1" applyFill="1" applyBorder="1" applyAlignment="1" applyProtection="1">
      <alignment horizontal="right" vertical="top"/>
    </xf>
    <xf numFmtId="43" fontId="6" fillId="0" borderId="4" xfId="0" applyNumberFormat="1" applyFont="1" applyFill="1" applyBorder="1" applyAlignment="1" applyProtection="1">
      <alignment horizontal="center" vertical="top"/>
    </xf>
    <xf numFmtId="165" fontId="6" fillId="0" borderId="4" xfId="0" applyNumberFormat="1" applyFont="1" applyFill="1" applyBorder="1" applyAlignment="1" applyProtection="1">
      <alignment horizontal="center" vertical="top"/>
    </xf>
    <xf numFmtId="166" fontId="6" fillId="0" borderId="4" xfId="0" applyNumberFormat="1" applyFont="1" applyFill="1" applyBorder="1" applyAlignment="1" applyProtection="1">
      <alignment horizontal="center" vertical="top"/>
    </xf>
    <xf numFmtId="167" fontId="6" fillId="0" borderId="4" xfId="0" applyNumberFormat="1" applyFont="1" applyFill="1" applyBorder="1" applyAlignment="1" applyProtection="1">
      <alignment horizontal="center" vertical="top"/>
    </xf>
    <xf numFmtId="0" fontId="6" fillId="0" borderId="3" xfId="0" applyNumberFormat="1" applyFont="1" applyFill="1" applyBorder="1" applyAlignment="1" applyProtection="1">
      <alignment horizontal="center" vertical="top"/>
    </xf>
    <xf numFmtId="4" fontId="7" fillId="0" borderId="3" xfId="0" applyNumberFormat="1" applyFont="1" applyFill="1" applyBorder="1" applyAlignment="1" applyProtection="1">
      <alignment horizontal="right" vertical="top"/>
    </xf>
    <xf numFmtId="0" fontId="6" fillId="0" borderId="3" xfId="0" applyNumberFormat="1" applyFont="1" applyFill="1" applyBorder="1" applyAlignment="1" applyProtection="1"/>
    <xf numFmtId="4" fontId="6" fillId="0" borderId="3" xfId="0" applyNumberFormat="1" applyFont="1" applyFill="1" applyBorder="1" applyAlignment="1" applyProtection="1">
      <alignment horizontal="right" vertical="top"/>
    </xf>
    <xf numFmtId="2" fontId="6" fillId="0" borderId="4" xfId="0" applyNumberFormat="1" applyFont="1" applyFill="1" applyBorder="1" applyAlignment="1" applyProtection="1">
      <alignment horizontal="center" vertical="top"/>
    </xf>
    <xf numFmtId="168" fontId="6" fillId="0" borderId="4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6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43" fontId="0" fillId="0" borderId="0" xfId="0" applyNumberFormat="1"/>
    <xf numFmtId="0" fontId="13" fillId="0" borderId="2" xfId="0" applyNumberFormat="1" applyFont="1" applyFill="1" applyBorder="1" applyAlignment="1" applyProtection="1">
      <alignment horizontal="center" vertical="top"/>
    </xf>
    <xf numFmtId="49" fontId="7" fillId="0" borderId="3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12" fillId="0" borderId="3" xfId="0" applyNumberFormat="1" applyFont="1" applyFill="1" applyBorder="1" applyAlignment="1" applyProtection="1">
      <alignment horizontal="left" vertical="top" wrapText="1"/>
    </xf>
    <xf numFmtId="49" fontId="6" fillId="0" borderId="4" xfId="0" applyNumberFormat="1" applyFont="1" applyFill="1" applyBorder="1" applyAlignment="1" applyProtection="1">
      <alignment horizontal="left" vertical="top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10" fillId="0" borderId="2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8"/>
  <sheetViews>
    <sheetView tabSelected="1" workbookViewId="0">
      <selection activeCell="I1" sqref="I1"/>
    </sheetView>
  </sheetViews>
  <sheetFormatPr defaultColWidth="8.85546875" defaultRowHeight="15" customHeight="1" x14ac:dyDescent="0.25"/>
  <cols>
    <col min="1" max="1" width="7.42578125" style="1" customWidth="1"/>
    <col min="2" max="2" width="27.5703125" customWidth="1"/>
    <col min="3" max="3" width="15.85546875" customWidth="1"/>
    <col min="4" max="4" width="25.140625" customWidth="1"/>
    <col min="5" max="5" width="10.7109375" style="41" customWidth="1"/>
    <col min="6" max="6" width="11.140625" customWidth="1"/>
    <col min="7" max="8" width="17.85546875" customWidth="1"/>
    <col min="9" max="9" width="21" customWidth="1"/>
    <col min="10" max="12" width="50.85546875" style="2" hidden="1" customWidth="1"/>
    <col min="13" max="14" width="38.85546875" style="2" hidden="1" customWidth="1"/>
    <col min="15" max="16" width="35" style="2" hidden="1" customWidth="1"/>
    <col min="17" max="18" width="38.85546875" style="2" hidden="1" customWidth="1"/>
    <col min="19" max="28" width="154.5703125" style="2" hidden="1" customWidth="1"/>
    <col min="29" max="29" width="68.5703125" style="2" hidden="1" customWidth="1"/>
    <col min="30" max="40" width="108.28515625" style="2" hidden="1" customWidth="1"/>
    <col min="41" max="41" width="13.140625" bestFit="1" customWidth="1"/>
  </cols>
  <sheetData>
    <row r="1" spans="1:27" ht="15" customHeight="1" x14ac:dyDescent="0.25">
      <c r="I1" s="40" t="s">
        <v>101</v>
      </c>
    </row>
    <row r="2" spans="1:27" ht="15" customHeight="1" x14ac:dyDescent="0.25">
      <c r="A2" s="6"/>
      <c r="B2" s="6"/>
      <c r="C2" s="6"/>
      <c r="D2" s="6"/>
      <c r="E2" s="42"/>
      <c r="F2" s="6"/>
      <c r="G2" s="6"/>
      <c r="H2" s="6"/>
      <c r="I2" s="7" t="s">
        <v>0</v>
      </c>
    </row>
    <row r="3" spans="1:27" x14ac:dyDescent="0.25">
      <c r="A3" s="8"/>
      <c r="B3" s="6"/>
      <c r="C3" s="6"/>
      <c r="D3" s="6"/>
      <c r="E3" s="42"/>
      <c r="F3" s="6"/>
      <c r="G3" s="6"/>
      <c r="H3" s="6"/>
      <c r="I3" s="7" t="s">
        <v>1</v>
      </c>
    </row>
    <row r="4" spans="1:27" x14ac:dyDescent="0.25">
      <c r="A4" s="8"/>
      <c r="B4" s="9"/>
      <c r="C4" s="9"/>
      <c r="D4" s="9"/>
      <c r="E4" s="43"/>
      <c r="F4" s="9"/>
      <c r="G4" s="9"/>
      <c r="H4" s="9"/>
      <c r="I4" s="7"/>
    </row>
    <row r="5" spans="1:27" ht="15" customHeight="1" x14ac:dyDescent="0.25">
      <c r="A5" s="6"/>
      <c r="B5" s="10" t="s">
        <v>2</v>
      </c>
      <c r="C5" s="11"/>
      <c r="D5" s="9"/>
      <c r="E5" s="43"/>
      <c r="F5" s="6"/>
      <c r="G5" s="6"/>
      <c r="H5" s="62" t="s">
        <v>3</v>
      </c>
      <c r="I5" s="62"/>
    </row>
    <row r="6" spans="1:27" ht="14.25" customHeight="1" x14ac:dyDescent="0.25">
      <c r="A6" s="63"/>
      <c r="B6" s="63"/>
      <c r="C6" s="63"/>
      <c r="D6" s="12"/>
      <c r="E6" s="13"/>
      <c r="F6" s="9"/>
      <c r="G6" s="9"/>
      <c r="H6" s="63" t="s">
        <v>98</v>
      </c>
      <c r="I6" s="63"/>
    </row>
    <row r="7" spans="1:27" x14ac:dyDescent="0.25">
      <c r="A7" s="63"/>
      <c r="B7" s="63"/>
      <c r="C7" s="63"/>
      <c r="D7" s="13"/>
      <c r="E7" s="13"/>
      <c r="F7" s="9"/>
      <c r="G7" s="9"/>
      <c r="H7" s="63" t="s">
        <v>99</v>
      </c>
      <c r="I7" s="63"/>
      <c r="J7" s="3" t="s">
        <v>4</v>
      </c>
      <c r="K7" s="3" t="s">
        <v>4</v>
      </c>
      <c r="L7" s="3" t="s">
        <v>4</v>
      </c>
      <c r="M7" s="3" t="s">
        <v>4</v>
      </c>
      <c r="N7" s="3" t="s">
        <v>4</v>
      </c>
    </row>
    <row r="8" spans="1:27" x14ac:dyDescent="0.25">
      <c r="A8" s="58"/>
      <c r="B8" s="58"/>
      <c r="C8" s="9"/>
      <c r="D8" s="9"/>
      <c r="E8" s="43"/>
      <c r="F8" s="9"/>
      <c r="G8" s="9"/>
      <c r="H8" s="58" t="s">
        <v>100</v>
      </c>
      <c r="I8" s="58"/>
      <c r="J8" s="3"/>
      <c r="K8" s="3"/>
      <c r="L8" s="3"/>
      <c r="M8" s="3"/>
      <c r="N8" s="3"/>
      <c r="O8" s="3" t="s">
        <v>4</v>
      </c>
      <c r="P8" s="3" t="s">
        <v>4</v>
      </c>
      <c r="Q8" s="3" t="s">
        <v>4</v>
      </c>
      <c r="R8" s="3" t="s">
        <v>4</v>
      </c>
    </row>
    <row r="9" spans="1:27" ht="15.75" customHeight="1" x14ac:dyDescent="0.25">
      <c r="A9" s="14" t="s">
        <v>5</v>
      </c>
      <c r="B9" s="9"/>
      <c r="C9" s="9"/>
      <c r="D9" s="9"/>
      <c r="E9" s="43"/>
      <c r="F9" s="15"/>
      <c r="G9" s="15"/>
      <c r="H9" s="9"/>
      <c r="I9" s="15" t="s">
        <v>5</v>
      </c>
      <c r="J9" s="3"/>
      <c r="K9" s="3"/>
      <c r="L9" s="3"/>
      <c r="M9" s="3"/>
      <c r="N9" s="3"/>
      <c r="O9" s="3"/>
      <c r="P9" s="3"/>
      <c r="Q9" s="3"/>
      <c r="R9" s="3"/>
    </row>
    <row r="10" spans="1:27" ht="15.75" customHeight="1" x14ac:dyDescent="0.25">
      <c r="A10" s="16"/>
      <c r="B10" s="17"/>
      <c r="C10" s="17"/>
      <c r="D10" s="17"/>
      <c r="E10" s="44"/>
      <c r="F10" s="17"/>
      <c r="G10" s="17"/>
      <c r="H10" s="17"/>
      <c r="I10" s="17"/>
      <c r="J10" s="3"/>
      <c r="K10" s="3"/>
      <c r="L10" s="3"/>
      <c r="M10" s="3"/>
      <c r="N10" s="3"/>
      <c r="O10" s="3"/>
      <c r="P10" s="3"/>
      <c r="Q10" s="3"/>
      <c r="R10" s="3"/>
    </row>
    <row r="11" spans="1:27" ht="21" customHeight="1" x14ac:dyDescent="0.25">
      <c r="A11" s="59" t="s">
        <v>96</v>
      </c>
      <c r="B11" s="59"/>
      <c r="C11" s="59"/>
      <c r="D11" s="59"/>
      <c r="E11" s="59"/>
      <c r="F11" s="59"/>
      <c r="G11" s="59"/>
      <c r="H11" s="59"/>
      <c r="I11" s="59"/>
    </row>
    <row r="12" spans="1:27" ht="15" customHeight="1" x14ac:dyDescent="0.25">
      <c r="A12" s="8"/>
      <c r="B12" s="6"/>
      <c r="C12" s="6"/>
      <c r="D12" s="6"/>
      <c r="E12" s="42"/>
      <c r="F12" s="6"/>
      <c r="G12" s="6"/>
      <c r="H12" s="6"/>
      <c r="I12" s="6"/>
    </row>
    <row r="13" spans="1:27" x14ac:dyDescent="0.25">
      <c r="A13" s="60" t="s">
        <v>95</v>
      </c>
      <c r="B13" s="60"/>
      <c r="C13" s="60"/>
      <c r="D13" s="60"/>
      <c r="E13" s="60"/>
      <c r="F13" s="60"/>
      <c r="G13" s="60"/>
      <c r="H13" s="60"/>
      <c r="I13" s="60"/>
      <c r="S13" s="2" t="s">
        <v>4</v>
      </c>
      <c r="T13" s="2" t="s">
        <v>4</v>
      </c>
      <c r="U13" s="2" t="s">
        <v>4</v>
      </c>
      <c r="V13" s="2" t="s">
        <v>4</v>
      </c>
      <c r="W13" s="2" t="s">
        <v>4</v>
      </c>
      <c r="X13" s="2" t="s">
        <v>4</v>
      </c>
      <c r="Y13" s="2" t="s">
        <v>4</v>
      </c>
      <c r="Z13" s="2" t="s">
        <v>4</v>
      </c>
      <c r="AA13" s="2" t="s">
        <v>4</v>
      </c>
    </row>
    <row r="14" spans="1:27" x14ac:dyDescent="0.25">
      <c r="A14" s="61" t="s">
        <v>6</v>
      </c>
      <c r="B14" s="61"/>
      <c r="C14" s="61"/>
      <c r="D14" s="61"/>
      <c r="E14" s="61"/>
      <c r="F14" s="61"/>
      <c r="G14" s="61"/>
      <c r="H14" s="61"/>
      <c r="I14" s="61"/>
    </row>
    <row r="15" spans="1:27" x14ac:dyDescent="0.25">
      <c r="A15" s="18"/>
      <c r="B15" s="18"/>
      <c r="C15" s="18"/>
      <c r="D15" s="18"/>
      <c r="E15" s="45"/>
      <c r="F15" s="18"/>
      <c r="G15" s="18"/>
      <c r="H15" s="18"/>
      <c r="I15" s="18"/>
    </row>
    <row r="16" spans="1:27" ht="29.25" customHeight="1" x14ac:dyDescent="0.25">
      <c r="A16" s="56" t="s">
        <v>7</v>
      </c>
      <c r="B16" s="56" t="s">
        <v>8</v>
      </c>
      <c r="C16" s="56"/>
      <c r="D16" s="56"/>
      <c r="E16" s="56" t="s">
        <v>9</v>
      </c>
      <c r="F16" s="56" t="s">
        <v>10</v>
      </c>
      <c r="G16" s="54" t="s">
        <v>11</v>
      </c>
      <c r="H16" s="54" t="s">
        <v>12</v>
      </c>
      <c r="I16" s="56" t="s">
        <v>13</v>
      </c>
    </row>
    <row r="17" spans="1:29" ht="32.25" customHeight="1" x14ac:dyDescent="0.25">
      <c r="A17" s="56"/>
      <c r="B17" s="56"/>
      <c r="C17" s="56"/>
      <c r="D17" s="56"/>
      <c r="E17" s="56"/>
      <c r="F17" s="56"/>
      <c r="G17" s="55"/>
      <c r="H17" s="55"/>
      <c r="I17" s="56"/>
    </row>
    <row r="18" spans="1:29" x14ac:dyDescent="0.25">
      <c r="A18" s="19">
        <v>1</v>
      </c>
      <c r="B18" s="57">
        <v>2</v>
      </c>
      <c r="C18" s="57"/>
      <c r="D18" s="57"/>
      <c r="E18" s="46">
        <v>3</v>
      </c>
      <c r="F18" s="20">
        <v>4</v>
      </c>
      <c r="G18" s="20">
        <v>5</v>
      </c>
      <c r="H18" s="20">
        <v>6</v>
      </c>
      <c r="I18" s="19">
        <v>7</v>
      </c>
    </row>
    <row r="19" spans="1:29" x14ac:dyDescent="0.25">
      <c r="A19" s="52" t="s">
        <v>14</v>
      </c>
      <c r="B19" s="52"/>
      <c r="C19" s="52"/>
      <c r="D19" s="52"/>
      <c r="E19" s="52"/>
      <c r="F19" s="52"/>
      <c r="G19" s="52"/>
      <c r="H19" s="52"/>
      <c r="I19" s="52"/>
      <c r="AB19" s="4" t="s">
        <v>14</v>
      </c>
    </row>
    <row r="20" spans="1:29" x14ac:dyDescent="0.25">
      <c r="A20" s="21" t="s">
        <v>15</v>
      </c>
      <c r="B20" s="53" t="s">
        <v>16</v>
      </c>
      <c r="C20" s="53"/>
      <c r="D20" s="53"/>
      <c r="E20" s="47" t="s">
        <v>17</v>
      </c>
      <c r="F20" s="22">
        <v>0.56599999999999995</v>
      </c>
      <c r="G20" s="23">
        <v>23952.41</v>
      </c>
      <c r="H20" s="23">
        <f>F20*G20</f>
        <v>13557.06</v>
      </c>
      <c r="I20" s="24"/>
      <c r="AB20" s="4"/>
      <c r="AC20" s="3" t="s">
        <v>16</v>
      </c>
    </row>
    <row r="21" spans="1:29" x14ac:dyDescent="0.25">
      <c r="A21" s="21" t="s">
        <v>18</v>
      </c>
      <c r="B21" s="53" t="s">
        <v>19</v>
      </c>
      <c r="C21" s="53"/>
      <c r="D21" s="53"/>
      <c r="E21" s="47" t="s">
        <v>20</v>
      </c>
      <c r="F21" s="22">
        <v>0.746</v>
      </c>
      <c r="G21" s="23">
        <v>62010.6</v>
      </c>
      <c r="H21" s="23">
        <f t="shared" ref="H21:H58" si="0">F21*G21</f>
        <v>46259.91</v>
      </c>
      <c r="I21" s="24"/>
      <c r="AB21" s="4"/>
      <c r="AC21" s="3" t="s">
        <v>19</v>
      </c>
    </row>
    <row r="22" spans="1:29" x14ac:dyDescent="0.25">
      <c r="A22" s="21" t="s">
        <v>21</v>
      </c>
      <c r="B22" s="53" t="s">
        <v>22</v>
      </c>
      <c r="C22" s="53"/>
      <c r="D22" s="53"/>
      <c r="E22" s="47" t="s">
        <v>20</v>
      </c>
      <c r="F22" s="22">
        <v>0.746</v>
      </c>
      <c r="G22" s="23">
        <v>27407.51</v>
      </c>
      <c r="H22" s="23">
        <f t="shared" si="0"/>
        <v>20446</v>
      </c>
      <c r="I22" s="24"/>
      <c r="AB22" s="4"/>
      <c r="AC22" s="3" t="s">
        <v>22</v>
      </c>
    </row>
    <row r="23" spans="1:29" x14ac:dyDescent="0.25">
      <c r="A23" s="21" t="s">
        <v>23</v>
      </c>
      <c r="B23" s="53" t="s">
        <v>24</v>
      </c>
      <c r="C23" s="53"/>
      <c r="D23" s="53"/>
      <c r="E23" s="47" t="s">
        <v>20</v>
      </c>
      <c r="F23" s="22">
        <v>0.746</v>
      </c>
      <c r="G23" s="23">
        <v>12865.2</v>
      </c>
      <c r="H23" s="23">
        <f t="shared" si="0"/>
        <v>9597.44</v>
      </c>
      <c r="I23" s="24"/>
      <c r="AB23" s="4"/>
      <c r="AC23" s="3" t="s">
        <v>24</v>
      </c>
    </row>
    <row r="24" spans="1:29" ht="26.25" x14ac:dyDescent="0.25">
      <c r="A24" s="21" t="s">
        <v>25</v>
      </c>
      <c r="B24" s="53" t="s">
        <v>26</v>
      </c>
      <c r="C24" s="53"/>
      <c r="D24" s="53"/>
      <c r="E24" s="47" t="s">
        <v>20</v>
      </c>
      <c r="F24" s="22">
        <v>0.746</v>
      </c>
      <c r="G24" s="23">
        <v>157807.10999999999</v>
      </c>
      <c r="H24" s="23">
        <f t="shared" si="0"/>
        <v>117724.1</v>
      </c>
      <c r="I24" s="24"/>
      <c r="AB24" s="4"/>
      <c r="AC24" s="3" t="s">
        <v>26</v>
      </c>
    </row>
    <row r="25" spans="1:29" ht="26.25" x14ac:dyDescent="0.25">
      <c r="A25" s="21" t="s">
        <v>27</v>
      </c>
      <c r="B25" s="53" t="s">
        <v>28</v>
      </c>
      <c r="C25" s="53"/>
      <c r="D25" s="53"/>
      <c r="E25" s="47" t="s">
        <v>20</v>
      </c>
      <c r="F25" s="22">
        <v>0.746</v>
      </c>
      <c r="G25" s="23">
        <v>39908.480000000003</v>
      </c>
      <c r="H25" s="23">
        <f t="shared" si="0"/>
        <v>29771.73</v>
      </c>
      <c r="I25" s="24"/>
      <c r="AB25" s="4"/>
      <c r="AC25" s="3" t="s">
        <v>28</v>
      </c>
    </row>
    <row r="26" spans="1:29" x14ac:dyDescent="0.25">
      <c r="A26" s="21" t="s">
        <v>29</v>
      </c>
      <c r="B26" s="53" t="s">
        <v>30</v>
      </c>
      <c r="C26" s="53"/>
      <c r="D26" s="53"/>
      <c r="E26" s="47" t="s">
        <v>20</v>
      </c>
      <c r="F26" s="22">
        <v>0.746</v>
      </c>
      <c r="G26" s="23">
        <v>37647.61</v>
      </c>
      <c r="H26" s="23">
        <f t="shared" si="0"/>
        <v>28085.119999999999</v>
      </c>
      <c r="I26" s="24"/>
      <c r="AB26" s="4"/>
      <c r="AC26" s="3" t="s">
        <v>30</v>
      </c>
    </row>
    <row r="27" spans="1:29" x14ac:dyDescent="0.25">
      <c r="A27" s="21" t="s">
        <v>31</v>
      </c>
      <c r="B27" s="53" t="s">
        <v>32</v>
      </c>
      <c r="C27" s="53"/>
      <c r="D27" s="53"/>
      <c r="E27" s="47" t="s">
        <v>20</v>
      </c>
      <c r="F27" s="22">
        <v>0.746</v>
      </c>
      <c r="G27" s="23">
        <v>241764.76</v>
      </c>
      <c r="H27" s="23">
        <f t="shared" si="0"/>
        <v>180356.51</v>
      </c>
      <c r="I27" s="24"/>
      <c r="AB27" s="4"/>
      <c r="AC27" s="3" t="s">
        <v>32</v>
      </c>
    </row>
    <row r="28" spans="1:29" ht="39" x14ac:dyDescent="0.25">
      <c r="A28" s="21" t="s">
        <v>33</v>
      </c>
      <c r="B28" s="53" t="s">
        <v>34</v>
      </c>
      <c r="C28" s="53"/>
      <c r="D28" s="53"/>
      <c r="E28" s="47" t="s">
        <v>20</v>
      </c>
      <c r="F28" s="22">
        <v>0.746</v>
      </c>
      <c r="G28" s="23">
        <v>443783.47</v>
      </c>
      <c r="H28" s="23">
        <f t="shared" si="0"/>
        <v>331062.46999999997</v>
      </c>
      <c r="I28" s="24"/>
      <c r="AB28" s="4"/>
      <c r="AC28" s="3" t="s">
        <v>34</v>
      </c>
    </row>
    <row r="29" spans="1:29" x14ac:dyDescent="0.25">
      <c r="A29" s="21" t="s">
        <v>35</v>
      </c>
      <c r="B29" s="53" t="s">
        <v>36</v>
      </c>
      <c r="C29" s="53"/>
      <c r="D29" s="53"/>
      <c r="E29" s="47" t="s">
        <v>17</v>
      </c>
      <c r="F29" s="22">
        <v>0.50600000000000001</v>
      </c>
      <c r="G29" s="23">
        <v>146572.35</v>
      </c>
      <c r="H29" s="23">
        <f t="shared" si="0"/>
        <v>74165.61</v>
      </c>
      <c r="I29" s="24"/>
      <c r="AB29" s="4"/>
      <c r="AC29" s="3" t="s">
        <v>36</v>
      </c>
    </row>
    <row r="30" spans="1:29" x14ac:dyDescent="0.25">
      <c r="A30" s="21" t="s">
        <v>37</v>
      </c>
      <c r="B30" s="53" t="s">
        <v>38</v>
      </c>
      <c r="C30" s="53"/>
      <c r="D30" s="53"/>
      <c r="E30" s="47" t="s">
        <v>20</v>
      </c>
      <c r="F30" s="22">
        <v>0.104</v>
      </c>
      <c r="G30" s="23">
        <v>176814.78</v>
      </c>
      <c r="H30" s="23">
        <f t="shared" si="0"/>
        <v>18388.740000000002</v>
      </c>
      <c r="I30" s="24"/>
      <c r="AB30" s="4"/>
      <c r="AC30" s="3" t="s">
        <v>38</v>
      </c>
    </row>
    <row r="31" spans="1:29" ht="26.25" x14ac:dyDescent="0.25">
      <c r="A31" s="21" t="s">
        <v>39</v>
      </c>
      <c r="B31" s="53" t="s">
        <v>40</v>
      </c>
      <c r="C31" s="53"/>
      <c r="D31" s="53"/>
      <c r="E31" s="47" t="s">
        <v>20</v>
      </c>
      <c r="F31" s="25">
        <v>7.9967999999999997E-2</v>
      </c>
      <c r="G31" s="23">
        <v>1079498.6299999999</v>
      </c>
      <c r="H31" s="23">
        <f t="shared" si="0"/>
        <v>86325.35</v>
      </c>
      <c r="I31" s="24"/>
      <c r="AB31" s="4"/>
      <c r="AC31" s="3" t="s">
        <v>40</v>
      </c>
    </row>
    <row r="32" spans="1:29" x14ac:dyDescent="0.25">
      <c r="A32" s="21" t="s">
        <v>41</v>
      </c>
      <c r="B32" s="53" t="s">
        <v>42</v>
      </c>
      <c r="C32" s="53"/>
      <c r="D32" s="53"/>
      <c r="E32" s="47" t="s">
        <v>43</v>
      </c>
      <c r="F32" s="26">
        <v>0.1</v>
      </c>
      <c r="G32" s="23">
        <v>340698.53</v>
      </c>
      <c r="H32" s="23">
        <f t="shared" si="0"/>
        <v>34069.85</v>
      </c>
      <c r="I32" s="24"/>
      <c r="AB32" s="4"/>
      <c r="AC32" s="3" t="s">
        <v>42</v>
      </c>
    </row>
    <row r="33" spans="1:32" x14ac:dyDescent="0.25">
      <c r="A33" s="21" t="s">
        <v>44</v>
      </c>
      <c r="B33" s="53" t="s">
        <v>45</v>
      </c>
      <c r="C33" s="53"/>
      <c r="D33" s="53"/>
      <c r="E33" s="47" t="s">
        <v>20</v>
      </c>
      <c r="F33" s="27">
        <v>1.4864999999999999</v>
      </c>
      <c r="G33" s="23">
        <v>29606.79</v>
      </c>
      <c r="H33" s="23">
        <f t="shared" si="0"/>
        <v>44010.49</v>
      </c>
      <c r="I33" s="24"/>
      <c r="AB33" s="4"/>
      <c r="AC33" s="3" t="s">
        <v>45</v>
      </c>
    </row>
    <row r="34" spans="1:32" ht="39" x14ac:dyDescent="0.25">
      <c r="A34" s="21" t="s">
        <v>46</v>
      </c>
      <c r="B34" s="53" t="s">
        <v>47</v>
      </c>
      <c r="C34" s="53"/>
      <c r="D34" s="53"/>
      <c r="E34" s="47" t="s">
        <v>20</v>
      </c>
      <c r="F34" s="27">
        <v>1.4864999999999999</v>
      </c>
      <c r="G34" s="23">
        <v>91496.84</v>
      </c>
      <c r="H34" s="23">
        <f t="shared" si="0"/>
        <v>136010.04999999999</v>
      </c>
      <c r="I34" s="24"/>
      <c r="AB34" s="4"/>
      <c r="AC34" s="3" t="s">
        <v>47</v>
      </c>
    </row>
    <row r="35" spans="1:32" ht="26.25" x14ac:dyDescent="0.25">
      <c r="A35" s="21" t="s">
        <v>48</v>
      </c>
      <c r="B35" s="53" t="s">
        <v>49</v>
      </c>
      <c r="C35" s="53"/>
      <c r="D35" s="53"/>
      <c r="E35" s="47" t="s">
        <v>20</v>
      </c>
      <c r="F35" s="27">
        <v>1.4864999999999999</v>
      </c>
      <c r="G35" s="23">
        <v>103765.38</v>
      </c>
      <c r="H35" s="23">
        <f t="shared" si="0"/>
        <v>154247.24</v>
      </c>
      <c r="I35" s="24"/>
      <c r="AB35" s="4"/>
      <c r="AC35" s="3" t="s">
        <v>49</v>
      </c>
    </row>
    <row r="36" spans="1:32" x14ac:dyDescent="0.25">
      <c r="A36" s="21" t="s">
        <v>50</v>
      </c>
      <c r="B36" s="53" t="s">
        <v>51</v>
      </c>
      <c r="C36" s="53"/>
      <c r="D36" s="53"/>
      <c r="E36" s="47" t="s">
        <v>52</v>
      </c>
      <c r="F36" s="26">
        <v>74.599999999999994</v>
      </c>
      <c r="G36" s="23">
        <v>932.87</v>
      </c>
      <c r="H36" s="23">
        <f t="shared" si="0"/>
        <v>69592.100000000006</v>
      </c>
      <c r="I36" s="24"/>
      <c r="AB36" s="4"/>
      <c r="AC36" s="3" t="s">
        <v>51</v>
      </c>
    </row>
    <row r="37" spans="1:32" ht="39" x14ac:dyDescent="0.25">
      <c r="A37" s="21" t="s">
        <v>53</v>
      </c>
      <c r="B37" s="53" t="s">
        <v>54</v>
      </c>
      <c r="C37" s="53"/>
      <c r="D37" s="53"/>
      <c r="E37" s="47" t="s">
        <v>20</v>
      </c>
      <c r="F37" s="22">
        <v>0.746</v>
      </c>
      <c r="G37" s="23">
        <v>100785.75</v>
      </c>
      <c r="H37" s="23">
        <f t="shared" si="0"/>
        <v>75186.17</v>
      </c>
      <c r="I37" s="24"/>
      <c r="AB37" s="4"/>
      <c r="AC37" s="3" t="s">
        <v>54</v>
      </c>
    </row>
    <row r="38" spans="1:32" ht="26.25" x14ac:dyDescent="0.25">
      <c r="A38" s="21" t="s">
        <v>55</v>
      </c>
      <c r="B38" s="53" t="s">
        <v>56</v>
      </c>
      <c r="C38" s="53"/>
      <c r="D38" s="53"/>
      <c r="E38" s="47" t="s">
        <v>20</v>
      </c>
      <c r="F38" s="22">
        <v>0.746</v>
      </c>
      <c r="G38" s="23">
        <v>115959.73</v>
      </c>
      <c r="H38" s="23">
        <f t="shared" si="0"/>
        <v>86505.96</v>
      </c>
      <c r="I38" s="24"/>
      <c r="AB38" s="4"/>
      <c r="AC38" s="3" t="s">
        <v>56</v>
      </c>
    </row>
    <row r="39" spans="1:32" ht="39" x14ac:dyDescent="0.25">
      <c r="A39" s="21" t="s">
        <v>57</v>
      </c>
      <c r="B39" s="53" t="s">
        <v>58</v>
      </c>
      <c r="C39" s="53"/>
      <c r="D39" s="53"/>
      <c r="E39" s="47" t="s">
        <v>20</v>
      </c>
      <c r="F39" s="22">
        <v>6.3E-2</v>
      </c>
      <c r="G39" s="23">
        <v>378050.42</v>
      </c>
      <c r="H39" s="23">
        <f t="shared" si="0"/>
        <v>23817.18</v>
      </c>
      <c r="I39" s="24"/>
      <c r="AB39" s="4"/>
      <c r="AC39" s="3" t="s">
        <v>58</v>
      </c>
    </row>
    <row r="40" spans="1:32" x14ac:dyDescent="0.25">
      <c r="A40" s="52" t="s">
        <v>60</v>
      </c>
      <c r="B40" s="52"/>
      <c r="C40" s="52"/>
      <c r="D40" s="52"/>
      <c r="E40" s="52"/>
      <c r="F40" s="52"/>
      <c r="G40" s="52"/>
      <c r="H40" s="52"/>
      <c r="I40" s="52"/>
      <c r="AB40" s="4" t="s">
        <v>60</v>
      </c>
      <c r="AC40" s="3"/>
      <c r="AD40" s="5"/>
      <c r="AE40" s="3"/>
      <c r="AF40" s="5"/>
    </row>
    <row r="41" spans="1:32" x14ac:dyDescent="0.25">
      <c r="A41" s="21" t="s">
        <v>61</v>
      </c>
      <c r="B41" s="53" t="s">
        <v>38</v>
      </c>
      <c r="C41" s="53"/>
      <c r="D41" s="53"/>
      <c r="E41" s="47" t="s">
        <v>20</v>
      </c>
      <c r="F41" s="25">
        <v>1.9991999999999999E-2</v>
      </c>
      <c r="G41" s="23">
        <v>176814.88</v>
      </c>
      <c r="H41" s="23">
        <f t="shared" si="0"/>
        <v>3534.88</v>
      </c>
      <c r="I41" s="24"/>
      <c r="AB41" s="4"/>
      <c r="AC41" s="3" t="s">
        <v>38</v>
      </c>
      <c r="AD41" s="5"/>
      <c r="AE41" s="3"/>
      <c r="AF41" s="5"/>
    </row>
    <row r="42" spans="1:32" ht="26.25" x14ac:dyDescent="0.25">
      <c r="A42" s="21" t="s">
        <v>62</v>
      </c>
      <c r="B42" s="53" t="s">
        <v>40</v>
      </c>
      <c r="C42" s="53"/>
      <c r="D42" s="53"/>
      <c r="E42" s="47" t="s">
        <v>20</v>
      </c>
      <c r="F42" s="25">
        <v>1.9991999999999999E-2</v>
      </c>
      <c r="G42" s="23">
        <v>1079498.6299999999</v>
      </c>
      <c r="H42" s="23">
        <f t="shared" si="0"/>
        <v>21581.34</v>
      </c>
      <c r="I42" s="24"/>
      <c r="AB42" s="4"/>
      <c r="AC42" s="3" t="s">
        <v>40</v>
      </c>
      <c r="AD42" s="5"/>
      <c r="AE42" s="3"/>
      <c r="AF42" s="5"/>
    </row>
    <row r="43" spans="1:32" ht="26.25" x14ac:dyDescent="0.25">
      <c r="A43" s="21" t="s">
        <v>63</v>
      </c>
      <c r="B43" s="53" t="s">
        <v>64</v>
      </c>
      <c r="C43" s="53"/>
      <c r="D43" s="53"/>
      <c r="E43" s="47" t="s">
        <v>20</v>
      </c>
      <c r="F43" s="22">
        <v>0.29699999999999999</v>
      </c>
      <c r="G43" s="23">
        <v>104499.5</v>
      </c>
      <c r="H43" s="23">
        <f t="shared" si="0"/>
        <v>31036.35</v>
      </c>
      <c r="I43" s="24"/>
      <c r="AB43" s="4"/>
      <c r="AC43" s="3" t="s">
        <v>64</v>
      </c>
      <c r="AD43" s="5"/>
      <c r="AE43" s="3"/>
      <c r="AF43" s="5"/>
    </row>
    <row r="44" spans="1:32" ht="25.5" x14ac:dyDescent="0.25">
      <c r="A44" s="21" t="s">
        <v>65</v>
      </c>
      <c r="B44" s="53" t="s">
        <v>66</v>
      </c>
      <c r="C44" s="53"/>
      <c r="D44" s="53"/>
      <c r="E44" s="47" t="s">
        <v>67</v>
      </c>
      <c r="F44" s="32">
        <v>0.16</v>
      </c>
      <c r="G44" s="23">
        <v>102345.3</v>
      </c>
      <c r="H44" s="23">
        <f t="shared" si="0"/>
        <v>16375.25</v>
      </c>
      <c r="I44" s="24"/>
      <c r="AB44" s="4"/>
      <c r="AC44" s="3" t="s">
        <v>66</v>
      </c>
      <c r="AD44" s="5"/>
      <c r="AE44" s="3"/>
      <c r="AF44" s="5"/>
    </row>
    <row r="45" spans="1:32" x14ac:dyDescent="0.25">
      <c r="A45" s="21" t="s">
        <v>68</v>
      </c>
      <c r="B45" s="53" t="s">
        <v>69</v>
      </c>
      <c r="C45" s="53"/>
      <c r="D45" s="53"/>
      <c r="E45" s="47" t="s">
        <v>70</v>
      </c>
      <c r="F45" s="32">
        <v>0.16</v>
      </c>
      <c r="G45" s="23">
        <v>330552.24</v>
      </c>
      <c r="H45" s="23">
        <f t="shared" si="0"/>
        <v>52888.36</v>
      </c>
      <c r="I45" s="24"/>
      <c r="AB45" s="4"/>
      <c r="AC45" s="3" t="s">
        <v>69</v>
      </c>
      <c r="AD45" s="5"/>
      <c r="AE45" s="3"/>
      <c r="AF45" s="5"/>
    </row>
    <row r="46" spans="1:32" x14ac:dyDescent="0.25">
      <c r="A46" s="21" t="s">
        <v>71</v>
      </c>
      <c r="B46" s="53" t="s">
        <v>19</v>
      </c>
      <c r="C46" s="53"/>
      <c r="D46" s="53"/>
      <c r="E46" s="47" t="s">
        <v>20</v>
      </c>
      <c r="F46" s="22">
        <v>0.29699999999999999</v>
      </c>
      <c r="G46" s="23">
        <v>62010.58</v>
      </c>
      <c r="H46" s="23">
        <f t="shared" si="0"/>
        <v>18417.14</v>
      </c>
      <c r="I46" s="24"/>
      <c r="AB46" s="4"/>
      <c r="AC46" s="3" t="s">
        <v>19</v>
      </c>
      <c r="AD46" s="5"/>
      <c r="AE46" s="3"/>
      <c r="AF46" s="5"/>
    </row>
    <row r="47" spans="1:32" x14ac:dyDescent="0.25">
      <c r="A47" s="21" t="s">
        <v>72</v>
      </c>
      <c r="B47" s="53" t="s">
        <v>22</v>
      </c>
      <c r="C47" s="53"/>
      <c r="D47" s="53"/>
      <c r="E47" s="47" t="s">
        <v>20</v>
      </c>
      <c r="F47" s="22">
        <v>0.29699999999999999</v>
      </c>
      <c r="G47" s="23">
        <v>27407.55</v>
      </c>
      <c r="H47" s="23">
        <f t="shared" si="0"/>
        <v>8140.04</v>
      </c>
      <c r="I47" s="24"/>
      <c r="AB47" s="4"/>
      <c r="AC47" s="3" t="s">
        <v>22</v>
      </c>
      <c r="AD47" s="5"/>
      <c r="AE47" s="3"/>
      <c r="AF47" s="5"/>
    </row>
    <row r="48" spans="1:32" x14ac:dyDescent="0.25">
      <c r="A48" s="21" t="s">
        <v>73</v>
      </c>
      <c r="B48" s="53" t="s">
        <v>24</v>
      </c>
      <c r="C48" s="53"/>
      <c r="D48" s="53"/>
      <c r="E48" s="47" t="s">
        <v>20</v>
      </c>
      <c r="F48" s="22">
        <v>0.29699999999999999</v>
      </c>
      <c r="G48" s="23">
        <v>12865.18</v>
      </c>
      <c r="H48" s="23">
        <f t="shared" si="0"/>
        <v>3820.96</v>
      </c>
      <c r="I48" s="24"/>
      <c r="AB48" s="4"/>
      <c r="AC48" s="3" t="s">
        <v>24</v>
      </c>
      <c r="AD48" s="5"/>
      <c r="AE48" s="3"/>
      <c r="AF48" s="5"/>
    </row>
    <row r="49" spans="1:41" ht="26.25" x14ac:dyDescent="0.25">
      <c r="A49" s="21" t="s">
        <v>74</v>
      </c>
      <c r="B49" s="53" t="s">
        <v>26</v>
      </c>
      <c r="C49" s="53"/>
      <c r="D49" s="53"/>
      <c r="E49" s="47" t="s">
        <v>20</v>
      </c>
      <c r="F49" s="22">
        <v>0.29699999999999999</v>
      </c>
      <c r="G49" s="23">
        <v>157807.13</v>
      </c>
      <c r="H49" s="23">
        <f t="shared" si="0"/>
        <v>46868.72</v>
      </c>
      <c r="I49" s="24"/>
      <c r="AB49" s="4"/>
      <c r="AC49" s="3" t="s">
        <v>26</v>
      </c>
      <c r="AD49" s="5"/>
      <c r="AE49" s="3"/>
      <c r="AF49" s="5"/>
    </row>
    <row r="50" spans="1:41" ht="26.25" x14ac:dyDescent="0.25">
      <c r="A50" s="21" t="s">
        <v>75</v>
      </c>
      <c r="B50" s="53" t="s">
        <v>28</v>
      </c>
      <c r="C50" s="53"/>
      <c r="D50" s="53"/>
      <c r="E50" s="47" t="s">
        <v>20</v>
      </c>
      <c r="F50" s="22">
        <v>0.29699999999999999</v>
      </c>
      <c r="G50" s="23">
        <v>39908.53</v>
      </c>
      <c r="H50" s="23">
        <f t="shared" si="0"/>
        <v>11852.83</v>
      </c>
      <c r="I50" s="24"/>
      <c r="AB50" s="4"/>
      <c r="AC50" s="3" t="s">
        <v>28</v>
      </c>
      <c r="AD50" s="5"/>
      <c r="AE50" s="3"/>
      <c r="AF50" s="5"/>
    </row>
    <row r="51" spans="1:41" x14ac:dyDescent="0.25">
      <c r="A51" s="21" t="s">
        <v>76</v>
      </c>
      <c r="B51" s="53" t="s">
        <v>30</v>
      </c>
      <c r="C51" s="53"/>
      <c r="D51" s="53"/>
      <c r="E51" s="47" t="s">
        <v>20</v>
      </c>
      <c r="F51" s="22">
        <v>0.29699999999999999</v>
      </c>
      <c r="G51" s="23">
        <v>37647.599999999999</v>
      </c>
      <c r="H51" s="23">
        <f t="shared" si="0"/>
        <v>11181.34</v>
      </c>
      <c r="I51" s="24"/>
      <c r="AB51" s="4"/>
      <c r="AC51" s="3" t="s">
        <v>30</v>
      </c>
      <c r="AD51" s="5"/>
      <c r="AE51" s="3"/>
      <c r="AF51" s="5"/>
    </row>
    <row r="52" spans="1:41" x14ac:dyDescent="0.25">
      <c r="A52" s="21" t="s">
        <v>77</v>
      </c>
      <c r="B52" s="53" t="s">
        <v>78</v>
      </c>
      <c r="C52" s="53"/>
      <c r="D52" s="53"/>
      <c r="E52" s="47" t="s">
        <v>20</v>
      </c>
      <c r="F52" s="22">
        <v>0.29699999999999999</v>
      </c>
      <c r="G52" s="23">
        <v>213731.96</v>
      </c>
      <c r="H52" s="23">
        <f t="shared" si="0"/>
        <v>63478.39</v>
      </c>
      <c r="I52" s="24"/>
      <c r="AB52" s="4"/>
      <c r="AC52" s="3" t="s">
        <v>78</v>
      </c>
      <c r="AD52" s="5"/>
      <c r="AE52" s="3"/>
      <c r="AF52" s="5"/>
    </row>
    <row r="53" spans="1:41" x14ac:dyDescent="0.25">
      <c r="A53" s="21" t="s">
        <v>79</v>
      </c>
      <c r="B53" s="53" t="s">
        <v>80</v>
      </c>
      <c r="C53" s="53"/>
      <c r="D53" s="53"/>
      <c r="E53" s="47" t="s">
        <v>20</v>
      </c>
      <c r="F53" s="22">
        <v>0.29699999999999999</v>
      </c>
      <c r="G53" s="23">
        <v>162647.37</v>
      </c>
      <c r="H53" s="23">
        <f t="shared" si="0"/>
        <v>48306.27</v>
      </c>
      <c r="I53" s="24"/>
      <c r="AB53" s="4"/>
      <c r="AC53" s="3" t="s">
        <v>80</v>
      </c>
      <c r="AD53" s="5"/>
      <c r="AE53" s="3"/>
      <c r="AF53" s="5"/>
    </row>
    <row r="54" spans="1:41" x14ac:dyDescent="0.25">
      <c r="A54" s="21" t="s">
        <v>81</v>
      </c>
      <c r="B54" s="53" t="s">
        <v>82</v>
      </c>
      <c r="C54" s="53"/>
      <c r="D54" s="53"/>
      <c r="E54" s="47" t="s">
        <v>17</v>
      </c>
      <c r="F54" s="22">
        <v>0.29199999999999998</v>
      </c>
      <c r="G54" s="23">
        <v>22742.86</v>
      </c>
      <c r="H54" s="23">
        <f t="shared" si="0"/>
        <v>6640.92</v>
      </c>
      <c r="I54" s="24"/>
      <c r="AB54" s="4"/>
      <c r="AC54" s="3" t="s">
        <v>82</v>
      </c>
      <c r="AD54" s="5"/>
      <c r="AE54" s="3"/>
      <c r="AF54" s="5"/>
    </row>
    <row r="55" spans="1:41" ht="39" x14ac:dyDescent="0.25">
      <c r="A55" s="21" t="s">
        <v>83</v>
      </c>
      <c r="B55" s="53" t="s">
        <v>47</v>
      </c>
      <c r="C55" s="53"/>
      <c r="D55" s="53"/>
      <c r="E55" s="47" t="s">
        <v>20</v>
      </c>
      <c r="F55" s="32">
        <v>0.84</v>
      </c>
      <c r="G55" s="23">
        <v>113923.38</v>
      </c>
      <c r="H55" s="23">
        <f t="shared" si="0"/>
        <v>95695.64</v>
      </c>
      <c r="I55" s="24"/>
      <c r="AB55" s="4"/>
      <c r="AC55" s="3" t="s">
        <v>47</v>
      </c>
      <c r="AD55" s="5"/>
      <c r="AE55" s="3"/>
      <c r="AF55" s="5"/>
      <c r="AO55" s="48"/>
    </row>
    <row r="56" spans="1:41" ht="26.25" x14ac:dyDescent="0.25">
      <c r="A56" s="21" t="s">
        <v>84</v>
      </c>
      <c r="B56" s="53" t="s">
        <v>85</v>
      </c>
      <c r="C56" s="53"/>
      <c r="D56" s="53"/>
      <c r="E56" s="47" t="s">
        <v>20</v>
      </c>
      <c r="F56" s="32">
        <v>0.84</v>
      </c>
      <c r="G56" s="23">
        <v>120317.19</v>
      </c>
      <c r="H56" s="23">
        <f t="shared" si="0"/>
        <v>101066.44</v>
      </c>
      <c r="I56" s="24"/>
      <c r="AB56" s="4"/>
      <c r="AC56" s="3" t="s">
        <v>85</v>
      </c>
      <c r="AD56" s="5"/>
      <c r="AE56" s="3"/>
      <c r="AF56" s="5"/>
    </row>
    <row r="57" spans="1:41" x14ac:dyDescent="0.25">
      <c r="A57" s="52" t="s">
        <v>86</v>
      </c>
      <c r="B57" s="52"/>
      <c r="C57" s="52"/>
      <c r="D57" s="52"/>
      <c r="E57" s="52"/>
      <c r="F57" s="52"/>
      <c r="G57" s="52"/>
      <c r="H57" s="52"/>
      <c r="I57" s="52"/>
      <c r="AB57" s="4" t="s">
        <v>86</v>
      </c>
      <c r="AC57" s="3"/>
      <c r="AD57" s="5"/>
      <c r="AE57" s="3"/>
      <c r="AF57" s="5"/>
    </row>
    <row r="58" spans="1:41" x14ac:dyDescent="0.25">
      <c r="A58" s="21" t="s">
        <v>87</v>
      </c>
      <c r="B58" s="53" t="s">
        <v>88</v>
      </c>
      <c r="C58" s="53"/>
      <c r="D58" s="53"/>
      <c r="E58" s="47" t="s">
        <v>89</v>
      </c>
      <c r="F58" s="33">
        <v>2.3847700000000001</v>
      </c>
      <c r="G58" s="23">
        <v>2142.4</v>
      </c>
      <c r="H58" s="23">
        <f t="shared" si="0"/>
        <v>5109.13</v>
      </c>
      <c r="I58" s="24"/>
      <c r="AB58" s="4"/>
      <c r="AC58" s="3" t="s">
        <v>88</v>
      </c>
      <c r="AD58" s="5"/>
      <c r="AE58" s="3"/>
      <c r="AF58" s="5"/>
    </row>
    <row r="59" spans="1:41" x14ac:dyDescent="0.25">
      <c r="A59" s="28"/>
      <c r="B59" s="50" t="s">
        <v>90</v>
      </c>
      <c r="C59" s="50"/>
      <c r="D59" s="50"/>
      <c r="E59" s="50"/>
      <c r="F59" s="50"/>
      <c r="G59" s="50"/>
      <c r="H59" s="29">
        <f>H58+H56+H55+H54+H53+H52+H51+H50+H49+H48+H47+H46+H45+H44+H43+H42+H41+H39+H38+H37+H36+H35+H34+H33+H32+H31+H30+H29+H28+H27+H26+H25+H24+H23+H22+H21+H20</f>
        <v>2125173.08</v>
      </c>
      <c r="I59" s="30"/>
      <c r="AG59" s="5" t="s">
        <v>90</v>
      </c>
      <c r="AH59" s="5" t="s">
        <v>4</v>
      </c>
      <c r="AI59" s="5" t="s">
        <v>4</v>
      </c>
      <c r="AJ59" s="5" t="s">
        <v>4</v>
      </c>
      <c r="AK59" s="5" t="s">
        <v>4</v>
      </c>
      <c r="AL59" s="5" t="s">
        <v>4</v>
      </c>
    </row>
    <row r="60" spans="1:41" x14ac:dyDescent="0.25">
      <c r="A60" s="28"/>
      <c r="B60" s="51" t="s">
        <v>97</v>
      </c>
      <c r="C60" s="51"/>
      <c r="D60" s="51"/>
      <c r="E60" s="51"/>
      <c r="F60" s="51"/>
      <c r="G60" s="51"/>
      <c r="H60" s="31">
        <f>H59*20%</f>
        <v>425034.62</v>
      </c>
      <c r="I60" s="30"/>
      <c r="AG60" s="5"/>
      <c r="AH60" s="5"/>
      <c r="AI60" s="5"/>
      <c r="AJ60" s="5"/>
      <c r="AK60" s="5"/>
      <c r="AL60" s="5"/>
      <c r="AM60" s="3" t="s">
        <v>91</v>
      </c>
    </row>
    <row r="61" spans="1:41" x14ac:dyDescent="0.25">
      <c r="A61" s="28"/>
      <c r="B61" s="50" t="s">
        <v>59</v>
      </c>
      <c r="C61" s="50"/>
      <c r="D61" s="50"/>
      <c r="E61" s="50"/>
      <c r="F61" s="50"/>
      <c r="G61" s="50"/>
      <c r="H61" s="29">
        <f>H59+H60</f>
        <v>2550207.7000000002</v>
      </c>
      <c r="I61" s="30"/>
      <c r="AG61" s="5"/>
      <c r="AH61" s="5"/>
      <c r="AI61" s="5"/>
      <c r="AJ61" s="5"/>
      <c r="AK61" s="5"/>
      <c r="AL61" s="5"/>
      <c r="AM61" s="3"/>
      <c r="AN61" s="5" t="s">
        <v>59</v>
      </c>
    </row>
    <row r="62" spans="1:41" ht="15" customHeight="1" x14ac:dyDescent="0.25">
      <c r="A62" s="8"/>
      <c r="B62" s="6"/>
      <c r="C62" s="6"/>
      <c r="D62" s="6"/>
      <c r="E62" s="42"/>
      <c r="F62" s="6"/>
      <c r="G62" s="6"/>
      <c r="H62" s="6"/>
      <c r="I62" s="6"/>
    </row>
    <row r="63" spans="1:41" ht="15" customHeight="1" x14ac:dyDescent="0.25">
      <c r="A63" s="8"/>
      <c r="B63" s="6"/>
      <c r="C63" s="6"/>
      <c r="D63" s="6"/>
      <c r="E63" s="42"/>
      <c r="F63" s="6"/>
      <c r="G63" s="6"/>
      <c r="H63" s="6"/>
      <c r="I63" s="6"/>
    </row>
    <row r="64" spans="1:41" ht="15" customHeight="1" x14ac:dyDescent="0.25">
      <c r="A64" s="6"/>
      <c r="B64" s="34" t="s">
        <v>92</v>
      </c>
      <c r="C64" s="35"/>
      <c r="D64" s="36"/>
      <c r="E64" s="36"/>
      <c r="F64" s="36"/>
      <c r="G64" s="36"/>
      <c r="H64" s="34"/>
      <c r="I64" s="36"/>
    </row>
    <row r="65" spans="1:9" x14ac:dyDescent="0.25">
      <c r="A65" s="8"/>
      <c r="B65" s="37"/>
      <c r="C65" s="49" t="s">
        <v>93</v>
      </c>
      <c r="D65" s="49"/>
      <c r="E65" s="49"/>
      <c r="F65" s="49"/>
      <c r="G65" s="49"/>
      <c r="H65" s="49"/>
      <c r="I65" s="38"/>
    </row>
    <row r="66" spans="1:9" x14ac:dyDescent="0.25">
      <c r="A66" s="8"/>
      <c r="B66" s="9"/>
      <c r="C66" s="9"/>
      <c r="D66" s="9"/>
      <c r="E66" s="43"/>
      <c r="F66" s="9"/>
      <c r="G66" s="9"/>
      <c r="H66" s="9"/>
      <c r="I66" s="6"/>
    </row>
    <row r="67" spans="1:9" ht="15" customHeight="1" x14ac:dyDescent="0.25">
      <c r="A67" s="6"/>
      <c r="B67" s="34" t="s">
        <v>94</v>
      </c>
      <c r="C67" s="35"/>
      <c r="D67" s="6"/>
      <c r="E67" s="42"/>
      <c r="F67" s="39"/>
      <c r="G67" s="39"/>
      <c r="H67" s="34"/>
      <c r="I67" s="6"/>
    </row>
    <row r="68" spans="1:9" x14ac:dyDescent="0.25">
      <c r="A68" s="8"/>
      <c r="B68" s="9"/>
      <c r="C68" s="49" t="s">
        <v>93</v>
      </c>
      <c r="D68" s="49"/>
      <c r="E68" s="49"/>
      <c r="F68" s="49"/>
      <c r="G68" s="49"/>
      <c r="H68" s="49"/>
      <c r="I68" s="6"/>
    </row>
  </sheetData>
  <mergeCells count="63">
    <mergeCell ref="H5:I5"/>
    <mergeCell ref="A6:C6"/>
    <mergeCell ref="H6:I6"/>
    <mergeCell ref="A7:C7"/>
    <mergeCell ref="H7:I7"/>
    <mergeCell ref="A8:B8"/>
    <mergeCell ref="H8:I8"/>
    <mergeCell ref="A11:I11"/>
    <mergeCell ref="A13:I13"/>
    <mergeCell ref="A14:I14"/>
    <mergeCell ref="H16:H17"/>
    <mergeCell ref="I16:I17"/>
    <mergeCell ref="B18:D18"/>
    <mergeCell ref="A19:I19"/>
    <mergeCell ref="B20:D20"/>
    <mergeCell ref="A16:A17"/>
    <mergeCell ref="B16:D17"/>
    <mergeCell ref="E16:E17"/>
    <mergeCell ref="F16:F17"/>
    <mergeCell ref="G16:G17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A40:I40"/>
    <mergeCell ref="B41:D41"/>
    <mergeCell ref="B42:D42"/>
    <mergeCell ref="B36:D36"/>
    <mergeCell ref="B37:D37"/>
    <mergeCell ref="B38:D38"/>
    <mergeCell ref="B39:D39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A57:I57"/>
    <mergeCell ref="B58:D58"/>
    <mergeCell ref="B53:D53"/>
    <mergeCell ref="B54:D54"/>
    <mergeCell ref="B55:D55"/>
    <mergeCell ref="B56:D56"/>
    <mergeCell ref="C65:H65"/>
    <mergeCell ref="C68:H68"/>
    <mergeCell ref="B59:G59"/>
    <mergeCell ref="B60:G60"/>
    <mergeCell ref="B61:G61"/>
  </mergeCells>
  <pageMargins left="0.78740155696868896" right="0.31496062874794001" top="0.31496062874794001" bottom="0.31496062874794001" header="0.19685038924217199" footer="0.19685038924217199"/>
  <pageSetup paperSize="9" scale="54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 контракта - Смета контрак</vt:lpstr>
      <vt:lpstr>'Смета контракта - Смета контрак'!Заголовки_для_печати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Шацкая Юлия Дамировна</dc:creator>
  <cp:lastModifiedBy>23</cp:lastModifiedBy>
  <cp:lastPrinted>2022-06-23T07:54:21Z</cp:lastPrinted>
  <dcterms:created xsi:type="dcterms:W3CDTF">2020-09-30T08:50:27Z</dcterms:created>
  <dcterms:modified xsi:type="dcterms:W3CDTF">2025-02-17T01:10:41Z</dcterms:modified>
</cp:coreProperties>
</file>