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год\ДОГОВОРА\Молодёжный бюджет\Молодёжный бюджет 2\От Игнатишко 28.05.2025\"/>
    </mc:Choice>
  </mc:AlternateContent>
  <bookViews>
    <workbookView xWindow="0" yWindow="0" windowWidth="28800" windowHeight="12435"/>
  </bookViews>
  <sheets>
    <sheet name="СОШ23 Проект сметы 30.04.2025 -" sheetId="1" r:id="rId1"/>
  </sheets>
  <definedNames>
    <definedName name="_xlnm.Print_Titles" localSheetId="0">'СОШ23 Проект сметы 30.04.2025 -'!$22:$22</definedName>
    <definedName name="_xlnm.Print_Area" localSheetId="0">'СОШ23 Проект сметы 30.04.2025 -'!$A$1:$I$59</definedName>
  </definedNames>
  <calcPr calcId="162913" fullPrecision="0"/>
</workbook>
</file>

<file path=xl/calcChain.xml><?xml version="1.0" encoding="utf-8"?>
<calcChain xmlns="http://schemas.openxmlformats.org/spreadsheetml/2006/main">
  <c r="H54" i="1" l="1"/>
  <c r="G54" i="1" l="1"/>
  <c r="H55" i="1"/>
  <c r="H56" i="1" l="1"/>
  <c r="H57" i="1" s="1"/>
  <c r="G47" i="1" l="1"/>
  <c r="G48" i="1"/>
  <c r="G49" i="1"/>
  <c r="G50" i="1"/>
  <c r="G51" i="1"/>
  <c r="G52" i="1"/>
  <c r="G46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4" i="1"/>
</calcChain>
</file>

<file path=xl/sharedStrings.xml><?xml version="1.0" encoding="utf-8"?>
<sst xmlns="http://schemas.openxmlformats.org/spreadsheetml/2006/main" count="172" uniqueCount="87">
  <si>
    <t>Утверждено приказом № 841/пр от 23 декабря 2019 г. Минстроя РФ</t>
  </si>
  <si>
    <t>СОГЛАСОВАНО:</t>
  </si>
  <si>
    <t/>
  </si>
  <si>
    <t>"____" ________________ 2025 года</t>
  </si>
  <si>
    <t>(наименование объекта)</t>
  </si>
  <si>
    <t>№пп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</si>
  <si>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</si>
  <si>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</si>
  <si>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</si>
  <si>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Цена, руб.</t>
  </si>
  <si>
    <t>Страна происхождения товара (оборудования)</t>
  </si>
  <si>
    <t>На единицу измерения</t>
  </si>
  <si>
    <t>Всего</t>
  </si>
  <si>
    <t>Раздел 1. Коридор</t>
  </si>
  <si>
    <t>1</t>
  </si>
  <si>
    <t>Разборка плинтусов: цементных и из керамической плитки</t>
  </si>
  <si>
    <t>100 м</t>
  </si>
  <si>
    <t>2</t>
  </si>
  <si>
    <t>Устройство покрытий: из досок паркетных /демонтаж/. Прим.</t>
  </si>
  <si>
    <t>100 м2</t>
  </si>
  <si>
    <t>3</t>
  </si>
  <si>
    <t>Разборка покрытий полов: из древесностружечных плит в один слой</t>
  </si>
  <si>
    <t>4</t>
  </si>
  <si>
    <t>Разборка оснований покрытия полов: лаг из досок и брусков</t>
  </si>
  <si>
    <t>5</t>
  </si>
  <si>
    <t>Устройство тепло- и звукоизоляции сплошной из плит: теплоизоляционных из экструзионного пенополистирола</t>
  </si>
  <si>
    <t>6</t>
  </si>
  <si>
    <t>Установка пароизоляционного слоя из: пленки полиэтиленовой (без стекловолокнистых материалов)</t>
  </si>
  <si>
    <t>7</t>
  </si>
  <si>
    <t>Армирование стяжек сетками сварными</t>
  </si>
  <si>
    <t>8</t>
  </si>
  <si>
    <t>Устройство стяжек: бетонных толщиной 20 мм /120 мм/</t>
  </si>
  <si>
    <t>9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</si>
  <si>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</si>
  <si>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10</t>
  </si>
  <si>
    <t>Устройство плинтусов: из плиток керамических</t>
  </si>
  <si>
    <t>11</t>
  </si>
  <si>
    <t>Разборка деревянных заполнений проемов: дверных и воротных</t>
  </si>
  <si>
    <t>12</t>
  </si>
  <si>
    <t>Установка блоков в наружных и внутренних дверных проемах: в каменных стенах, площадь проема до 3 м2</t>
  </si>
  <si>
    <t>13</t>
  </si>
  <si>
    <t>Установка на анкера противопожарных дверей: однопольных</t>
  </si>
  <si>
    <t>10 шт</t>
  </si>
  <si>
    <t>14</t>
  </si>
  <si>
    <t>Расчистка вручную поверхностей тяг от старых покрасок с лесов. Прим/ стен/</t>
  </si>
  <si>
    <t>м2</t>
  </si>
  <si>
    <t>15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</si>
  <si>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 /20 мм/</t>
  </si>
  <si>
    <t>16</t>
  </si>
  <si>
    <t>Окраска водно-дисперсионными акриловыми составами улучшенная: по штукатурке стен</t>
  </si>
  <si>
    <t>17</t>
  </si>
  <si>
    <t>Расчистка вручную поверхностей тяг от старых покрасок с лесов. Прим/ потолков/</t>
  </si>
  <si>
    <t>18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</si>
  <si>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</si>
  <si>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19</t>
  </si>
  <si>
    <t>Окраска поливинилацетатными водоэмульсионными составами улучшенная: по штукатурке потолков</t>
  </si>
  <si>
    <t>20</t>
  </si>
  <si>
    <t>Устройство перегородок из гипсоволокнистых листов (ГВЛ) или гипсостружечных плит (ГСП) с одинарным металлическим каркасом и однослойной обшивкой с обеих сторон: глухих /заделка проемов/. Прим.</t>
  </si>
  <si>
    <t>21</t>
  </si>
  <si>
    <t>Светильник: местного освещения</t>
  </si>
  <si>
    <t>100 шт</t>
  </si>
  <si>
    <t>Всего с НДС</t>
  </si>
  <si>
    <t>Раздел 2. Вестибюль</t>
  </si>
  <si>
    <t>22</t>
  </si>
  <si>
    <t>Расчистка вручную поверхностей тяг от старых покрасок с лесов. Прим.</t>
  </si>
  <si>
    <t>23</t>
  </si>
  <si>
    <t>24</t>
  </si>
  <si>
    <t>25</t>
  </si>
  <si>
    <t>26</t>
  </si>
  <si>
    <t>27</t>
  </si>
  <si>
    <t>28</t>
  </si>
  <si>
    <t>Итого по смете</t>
  </si>
  <si>
    <t>Сумма НДС (ставка 20%) по позициям:1-28</t>
  </si>
  <si>
    <t>Раздел 3. Вывоз мусора</t>
  </si>
  <si>
    <t>Погрузка/ 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</si>
  <si>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т</t>
  </si>
  <si>
    <t>29</t>
  </si>
  <si>
    <t>Сумма НДС 20%</t>
  </si>
  <si>
    <t>УТВЕРЖДЕНО:</t>
  </si>
  <si>
    <t>Шереметьева В.А.</t>
  </si>
  <si>
    <t>Заказчик: МАОУ СОШ № 23 г. Южно-Сахалинска</t>
  </si>
  <si>
    <t>Подрядчик:</t>
  </si>
  <si>
    <t>Проект сметы</t>
  </si>
  <si>
    <t>Приложение № 2 к Договору №_________ от_________</t>
  </si>
  <si>
    <t>Директор МАОУ СОШ № 23 
г. Южно-Сахалинска</t>
  </si>
  <si>
    <t>Обустройство школьного вестибюля и коридоров 1 этажа МАОУ СОШ № 23 города Южно-Сахалинска(в рамках проекта «Путь к знаниям»)</t>
  </si>
  <si>
    <t>Объект: Обустройство школьного вестибюля и коридоров 1 этажа МАОУ СОШ № 23 города Южно-Сахалинска (в рамках проекта «Путь к знаниям»)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</si>
</sst>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0.000"/>
    <numFmt numFmtId="165" formatCode="0.000000"/>
    <numFmt numFmtId="166" formatCode="0.0"/>
    <numFmt numFmtId="167" formatCode="0.0000"/>
    <numFmt numFmtId="168" formatCode="0.00000"/>
    <numFmt numFmtId="169" formatCode="#,##0.0000"/>
  </numFmts>
  <fonts count="13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center" vertical="top"/>
    </xf>
    <xf numFmtId="164" fontId="4" fillId="0" borderId="4" xfId="0" applyNumberFormat="1" applyFont="1" applyFill="1" applyBorder="1" applyAlignment="1" applyProtection="1">
      <alignment horizontal="center" vertical="top"/>
    </xf>
    <xf numFmtId="4" fontId="4" fillId="0" borderId="4" xfId="0" applyNumberFormat="1" applyFont="1" applyFill="1" applyBorder="1" applyAlignment="1" applyProtection="1">
      <alignment horizontal="right" vertical="top"/>
    </xf>
    <xf numFmtId="43" fontId="4" fillId="0" borderId="4" xfId="0" applyNumberFormat="1" applyFont="1" applyFill="1" applyBorder="1" applyAlignment="1" applyProtection="1">
      <alignment horizontal="center" vertical="top"/>
    </xf>
    <xf numFmtId="165" fontId="4" fillId="0" borderId="4" xfId="0" applyNumberFormat="1" applyFont="1" applyFill="1" applyBorder="1" applyAlignment="1" applyProtection="1">
      <alignment horizontal="center" vertical="top"/>
    </xf>
    <xf numFmtId="166" fontId="4" fillId="0" borderId="4" xfId="0" applyNumberFormat="1" applyFont="1" applyFill="1" applyBorder="1" applyAlignment="1" applyProtection="1">
      <alignment horizontal="center" vertical="top"/>
    </xf>
    <xf numFmtId="2" fontId="4" fillId="0" borderId="4" xfId="0" applyNumberFormat="1" applyFont="1" applyFill="1" applyBorder="1" applyAlignment="1" applyProtection="1">
      <alignment horizontal="center" vertical="top"/>
    </xf>
    <xf numFmtId="169" fontId="4" fillId="0" borderId="4" xfId="0" applyNumberFormat="1" applyFont="1" applyFill="1" applyBorder="1" applyAlignment="1" applyProtection="1">
      <alignment horizontal="right" vertical="top"/>
    </xf>
    <xf numFmtId="167" fontId="4" fillId="0" borderId="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wrapText="1"/>
    </xf>
    <xf numFmtId="168" fontId="4" fillId="0" borderId="4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" fontId="5" fillId="0" borderId="3" xfId="0" applyNumberFormat="1" applyFont="1" applyFill="1" applyBorder="1" applyAlignment="1" applyProtection="1">
      <alignment horizontal="right" vertical="top"/>
    </xf>
    <xf numFmtId="0" fontId="4" fillId="0" borderId="3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 vertical="top"/>
    </xf>
    <xf numFmtId="0" fontId="9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11" fillId="0" borderId="0" xfId="1" applyFont="1" applyAlignment="1">
      <alignment horizontal="left" vertical="top"/>
    </xf>
    <xf numFmtId="0" fontId="11" fillId="0" borderId="0" xfId="1" applyFont="1" applyAlignment="1">
      <alignment vertical="top"/>
    </xf>
    <xf numFmtId="0" fontId="2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top"/>
    </xf>
    <xf numFmtId="0" fontId="11" fillId="0" borderId="0" xfId="1" applyFont="1" applyAlignment="1">
      <alignment horizontal="right" vertical="top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horizontal="left" vertical="top" wrapText="1"/>
    </xf>
    <xf numFmtId="0" fontId="9" fillId="0" borderId="1" xfId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12" fillId="0" borderId="1" xfId="1" applyFont="1" applyBorder="1" applyAlignment="1">
      <alignment horizontal="right" wrapText="1"/>
    </xf>
    <xf numFmtId="0" fontId="9" fillId="0" borderId="0" xfId="1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0" fillId="0" borderId="0" xfId="1" applyFont="1"/>
    <xf numFmtId="49" fontId="10" fillId="0" borderId="0" xfId="1" applyNumberFormat="1" applyFont="1" applyAlignment="1">
      <alignment horizontal="left" vertical="top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0" borderId="0" xfId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tabSelected="1" workbookViewId="0">
      <selection activeCell="A12" sqref="A12"/>
    </sheetView>
  </sheetViews>
  <sheetFormatPr defaultColWidth="8.85546875" defaultRowHeight="15" customHeight="1" x14ac:dyDescent="0.25"/>
  <cols>
    <col min="1" max="1" width="7.42578125" style="3" customWidth="1"/>
    <col min="2" max="2" width="27.5703125" style="1" customWidth="1"/>
    <col min="3" max="3" width="15.85546875" style="1" customWidth="1"/>
    <col min="4" max="4" width="25.140625" style="1" customWidth="1"/>
    <col min="5" max="5" width="10.7109375" style="1" customWidth="1"/>
    <col min="6" max="6" width="11.140625" style="1" customWidth="1"/>
    <col min="7" max="8" width="17.85546875" style="1" customWidth="1"/>
    <col min="9" max="9" width="21" style="1" customWidth="1"/>
    <col min="10" max="12" width="50.85546875" style="2" hidden="1" customWidth="1"/>
    <col min="13" max="14" width="38.85546875" style="2" hidden="1" customWidth="1"/>
    <col min="15" max="16" width="35" style="2" hidden="1" customWidth="1"/>
    <col min="17" max="18" width="38.85546875" style="2" hidden="1" customWidth="1"/>
    <col min="19" max="28" width="154.5703125" style="2" hidden="1" customWidth="1"/>
    <col min="29" max="29" width="68.5703125" style="2" hidden="1" customWidth="1"/>
    <col min="30" max="40" width="108.28515625" style="2" hidden="1" customWidth="1"/>
    <col min="41" max="16384" width="8.85546875" style="1"/>
  </cols>
  <sheetData>
    <row r="1" spans="1:18" ht="15" customHeight="1" x14ac:dyDescent="0.25">
      <c r="A1" s="26"/>
      <c r="H1" s="26"/>
      <c r="I1" s="27" t="s">
        <v>83</v>
      </c>
    </row>
    <row r="2" spans="1:18" ht="15.75" x14ac:dyDescent="0.25">
      <c r="A2" s="28"/>
      <c r="H2" s="26"/>
      <c r="I2" s="27" t="s">
        <v>0</v>
      </c>
    </row>
    <row r="3" spans="1:18" ht="15.75" x14ac:dyDescent="0.25">
      <c r="A3" s="28"/>
      <c r="B3" s="29"/>
      <c r="C3" s="29"/>
      <c r="D3" s="29"/>
      <c r="E3" s="29"/>
      <c r="F3" s="30"/>
      <c r="H3" s="26"/>
      <c r="I3" s="27"/>
    </row>
    <row r="4" spans="1:18" ht="15" customHeight="1" x14ac:dyDescent="0.25">
      <c r="A4" s="26"/>
      <c r="B4" s="31" t="s">
        <v>1</v>
      </c>
      <c r="C4" s="32"/>
      <c r="D4" s="33"/>
      <c r="E4" s="29"/>
      <c r="H4" s="34"/>
      <c r="I4" s="35" t="s">
        <v>78</v>
      </c>
    </row>
    <row r="5" spans="1:18" ht="30.75" customHeight="1" x14ac:dyDescent="0.25">
      <c r="A5" s="36"/>
      <c r="B5" s="37"/>
      <c r="C5" s="37"/>
      <c r="D5" s="38"/>
      <c r="E5" s="38"/>
      <c r="F5" s="29"/>
      <c r="G5" s="29"/>
      <c r="H5" s="64" t="s">
        <v>84</v>
      </c>
      <c r="I5" s="64"/>
    </row>
    <row r="6" spans="1:18" ht="15.75" x14ac:dyDescent="0.25">
      <c r="A6" s="36"/>
      <c r="B6" s="37"/>
      <c r="C6" s="37"/>
      <c r="D6" s="38"/>
      <c r="E6" s="39"/>
      <c r="F6" s="29"/>
      <c r="G6" s="29"/>
      <c r="H6" s="40"/>
      <c r="I6" s="41"/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</row>
    <row r="7" spans="1:18" ht="15.75" x14ac:dyDescent="0.25">
      <c r="A7" s="42"/>
      <c r="B7" s="42"/>
      <c r="C7" s="26"/>
      <c r="D7" s="43"/>
      <c r="E7" s="29"/>
      <c r="F7" s="29"/>
      <c r="G7" s="29"/>
      <c r="H7" s="44"/>
      <c r="I7" s="44" t="s">
        <v>79</v>
      </c>
      <c r="J7" s="4"/>
      <c r="K7" s="4"/>
      <c r="L7" s="4"/>
      <c r="M7" s="4"/>
      <c r="N7" s="4"/>
      <c r="O7" s="4" t="s">
        <v>2</v>
      </c>
      <c r="P7" s="4" t="s">
        <v>2</v>
      </c>
      <c r="Q7" s="4" t="s">
        <v>2</v>
      </c>
      <c r="R7" s="4" t="s">
        <v>2</v>
      </c>
    </row>
    <row r="8" spans="1:18" ht="15.75" customHeight="1" x14ac:dyDescent="0.25">
      <c r="A8" s="45" t="s">
        <v>3</v>
      </c>
      <c r="B8" s="26"/>
      <c r="C8" s="26"/>
      <c r="D8" s="46"/>
      <c r="E8" s="29"/>
      <c r="F8" s="47"/>
      <c r="G8" s="47"/>
      <c r="H8" s="48"/>
      <c r="I8" s="27" t="s">
        <v>3</v>
      </c>
      <c r="J8" s="4"/>
      <c r="K8" s="4"/>
      <c r="L8" s="4"/>
      <c r="M8" s="4"/>
      <c r="N8" s="4"/>
      <c r="O8" s="4"/>
      <c r="P8" s="4"/>
      <c r="Q8" s="4"/>
      <c r="R8" s="4"/>
    </row>
    <row r="9" spans="1:18" ht="15.75" customHeight="1" x14ac:dyDescent="0.25">
      <c r="A9" s="28"/>
      <c r="B9" s="29"/>
      <c r="C9" s="29"/>
      <c r="D9" s="29"/>
      <c r="E9" s="29"/>
      <c r="F9" s="47"/>
      <c r="G9" s="47"/>
      <c r="H9" s="26"/>
      <c r="I9" s="26"/>
      <c r="J9" s="4"/>
      <c r="K9" s="4"/>
      <c r="L9" s="4"/>
      <c r="M9" s="4"/>
      <c r="N9" s="4"/>
      <c r="O9" s="4"/>
      <c r="P9" s="4"/>
      <c r="Q9" s="4"/>
      <c r="R9" s="4"/>
    </row>
    <row r="10" spans="1:18" ht="15.75" customHeight="1" x14ac:dyDescent="0.25">
      <c r="A10" s="49" t="s">
        <v>80</v>
      </c>
      <c r="B10" s="29"/>
      <c r="C10" s="29"/>
      <c r="D10" s="29"/>
      <c r="E10" s="29"/>
      <c r="F10" s="47"/>
      <c r="G10" s="47"/>
      <c r="H10" s="29"/>
      <c r="I10" s="47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customHeight="1" x14ac:dyDescent="0.25">
      <c r="A11" s="49" t="s">
        <v>81</v>
      </c>
      <c r="B11" s="29"/>
      <c r="C11" s="29"/>
      <c r="D11" s="29"/>
      <c r="E11" s="29"/>
      <c r="F11" s="47"/>
      <c r="G11" s="47"/>
      <c r="H11" s="29"/>
      <c r="I11" s="47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customHeight="1" x14ac:dyDescent="0.25">
      <c r="A12" s="49" t="s">
        <v>86</v>
      </c>
      <c r="B12" s="29"/>
      <c r="C12" s="29"/>
      <c r="D12" s="29"/>
      <c r="E12" s="29"/>
      <c r="F12" s="47"/>
      <c r="G12" s="47"/>
      <c r="H12" s="29"/>
      <c r="I12" s="47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33"/>
      <c r="B13" s="29"/>
      <c r="C13" s="29"/>
      <c r="D13" s="29"/>
      <c r="E13" s="29"/>
      <c r="F13" s="30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customHeight="1" x14ac:dyDescent="0.25">
      <c r="A14" s="62" t="s">
        <v>82</v>
      </c>
      <c r="B14" s="62"/>
      <c r="C14" s="62"/>
      <c r="D14" s="62"/>
      <c r="E14" s="62"/>
      <c r="F14" s="62"/>
      <c r="G14" s="62"/>
      <c r="H14" s="62"/>
      <c r="I14" s="62"/>
      <c r="J14" s="4"/>
      <c r="K14" s="4"/>
      <c r="L14" s="4"/>
      <c r="M14" s="4"/>
      <c r="N14" s="4"/>
      <c r="O14" s="4"/>
      <c r="P14" s="4"/>
      <c r="Q14" s="4"/>
      <c r="R14" s="4"/>
    </row>
    <row r="15" spans="1:18" ht="21" customHeight="1" x14ac:dyDescent="0.25">
      <c r="A15" s="33"/>
    </row>
    <row r="16" spans="1:18" ht="15" customHeight="1" x14ac:dyDescent="0.25">
      <c r="A16" s="63" t="s">
        <v>85</v>
      </c>
      <c r="B16" s="63"/>
      <c r="C16" s="63"/>
      <c r="D16" s="63"/>
      <c r="E16" s="63"/>
      <c r="F16" s="63"/>
      <c r="G16" s="63"/>
      <c r="H16" s="63"/>
      <c r="I16" s="63"/>
    </row>
    <row r="17" spans="1:29" x14ac:dyDescent="0.25">
      <c r="A17" s="60" t="s">
        <v>4</v>
      </c>
      <c r="B17" s="60"/>
      <c r="C17" s="60"/>
      <c r="D17" s="60"/>
      <c r="E17" s="60"/>
      <c r="F17" s="60"/>
      <c r="G17" s="60"/>
      <c r="H17" s="60"/>
      <c r="I17" s="60"/>
      <c r="S17" s="2" t="s">
        <v>2</v>
      </c>
      <c r="T17" s="2" t="s">
        <v>2</v>
      </c>
      <c r="U17" s="2" t="s">
        <v>2</v>
      </c>
      <c r="V17" s="2" t="s">
        <v>2</v>
      </c>
      <c r="W17" s="2" t="s">
        <v>2</v>
      </c>
      <c r="X17" s="2" t="s">
        <v>2</v>
      </c>
      <c r="Y17" s="2" t="s">
        <v>2</v>
      </c>
      <c r="Z17" s="2" t="s">
        <v>2</v>
      </c>
      <c r="AA17" s="2" t="s">
        <v>2</v>
      </c>
    </row>
    <row r="18" spans="1:29" x14ac:dyDescent="0.25">
      <c r="A18" s="61" t="s">
        <v>4</v>
      </c>
      <c r="B18" s="61"/>
      <c r="C18" s="61"/>
      <c r="D18" s="61"/>
      <c r="E18" s="61"/>
      <c r="F18" s="61"/>
      <c r="G18" s="61"/>
      <c r="H18" s="61"/>
      <c r="I18" s="61"/>
    </row>
    <row r="19" spans="1:2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29" ht="26.25" customHeight="1" x14ac:dyDescent="0.25">
      <c r="A20" s="57" t="s">
        <v>5</v>
      </c>
      <c r="B20" s="57" t="s">
        <v>6</v>
      </c>
      <c r="C20" s="57"/>
      <c r="D20" s="57"/>
      <c r="E20" s="57" t="s">
        <v>7</v>
      </c>
      <c r="F20" s="57" t="s">
        <v>8</v>
      </c>
      <c r="G20" s="59" t="s">
        <v>9</v>
      </c>
      <c r="H20" s="59"/>
      <c r="I20" s="57" t="s">
        <v>10</v>
      </c>
    </row>
    <row r="21" spans="1:29" ht="32.25" customHeight="1" x14ac:dyDescent="0.25">
      <c r="A21" s="57"/>
      <c r="B21" s="57"/>
      <c r="C21" s="57"/>
      <c r="D21" s="57"/>
      <c r="E21" s="57"/>
      <c r="F21" s="57"/>
      <c r="G21" s="6" t="s">
        <v>11</v>
      </c>
      <c r="H21" s="7" t="s">
        <v>12</v>
      </c>
      <c r="I21" s="57"/>
    </row>
    <row r="22" spans="1:29" x14ac:dyDescent="0.25">
      <c r="A22" s="7">
        <v>1</v>
      </c>
      <c r="B22" s="58">
        <v>2</v>
      </c>
      <c r="C22" s="58"/>
      <c r="D22" s="58"/>
      <c r="E22" s="8">
        <v>3</v>
      </c>
      <c r="F22" s="8">
        <v>4</v>
      </c>
      <c r="G22" s="8">
        <v>5</v>
      </c>
      <c r="H22" s="8">
        <v>6</v>
      </c>
      <c r="I22" s="7">
        <v>7</v>
      </c>
    </row>
    <row r="23" spans="1:29" x14ac:dyDescent="0.25">
      <c r="A23" s="51" t="s">
        <v>13</v>
      </c>
      <c r="B23" s="51"/>
      <c r="C23" s="51"/>
      <c r="D23" s="51"/>
      <c r="E23" s="51"/>
      <c r="F23" s="51"/>
      <c r="G23" s="51"/>
      <c r="H23" s="51"/>
      <c r="I23" s="51"/>
      <c r="AB23" s="9" t="s">
        <v>13</v>
      </c>
    </row>
    <row r="24" spans="1:29" x14ac:dyDescent="0.25">
      <c r="A24" s="10" t="s">
        <v>14</v>
      </c>
      <c r="B24" s="56" t="s">
        <v>15</v>
      </c>
      <c r="C24" s="56"/>
      <c r="D24" s="56"/>
      <c r="E24" s="11" t="s">
        <v>16</v>
      </c>
      <c r="F24" s="12">
        <v>0.56599999999999995</v>
      </c>
      <c r="G24" s="13">
        <f>H24/F24</f>
        <v>20293.66</v>
      </c>
      <c r="H24" s="13">
        <v>11486.21</v>
      </c>
      <c r="I24" s="14"/>
      <c r="AB24" s="9"/>
      <c r="AC24" s="4" t="s">
        <v>15</v>
      </c>
    </row>
    <row r="25" spans="1:29" x14ac:dyDescent="0.25">
      <c r="A25" s="10" t="s">
        <v>17</v>
      </c>
      <c r="B25" s="56" t="s">
        <v>18</v>
      </c>
      <c r="C25" s="56"/>
      <c r="D25" s="56"/>
      <c r="E25" s="11" t="s">
        <v>19</v>
      </c>
      <c r="F25" s="12">
        <v>0.746</v>
      </c>
      <c r="G25" s="13">
        <f t="shared" ref="G25:G52" si="0">H25/F25</f>
        <v>52589.66</v>
      </c>
      <c r="H25" s="13">
        <v>39231.89</v>
      </c>
      <c r="I25" s="14"/>
      <c r="AB25" s="9"/>
      <c r="AC25" s="4" t="s">
        <v>18</v>
      </c>
    </row>
    <row r="26" spans="1:29" x14ac:dyDescent="0.25">
      <c r="A26" s="10" t="s">
        <v>20</v>
      </c>
      <c r="B26" s="56" t="s">
        <v>21</v>
      </c>
      <c r="C26" s="56"/>
      <c r="D26" s="56"/>
      <c r="E26" s="11" t="s">
        <v>19</v>
      </c>
      <c r="F26" s="12">
        <v>0.746</v>
      </c>
      <c r="G26" s="13">
        <f t="shared" si="0"/>
        <v>23221.07</v>
      </c>
      <c r="H26" s="13">
        <v>17322.919999999998</v>
      </c>
      <c r="I26" s="14"/>
      <c r="AB26" s="9"/>
      <c r="AC26" s="4" t="s">
        <v>21</v>
      </c>
    </row>
    <row r="27" spans="1:29" x14ac:dyDescent="0.25">
      <c r="A27" s="10" t="s">
        <v>22</v>
      </c>
      <c r="B27" s="56" t="s">
        <v>23</v>
      </c>
      <c r="C27" s="56"/>
      <c r="D27" s="56"/>
      <c r="E27" s="11" t="s">
        <v>19</v>
      </c>
      <c r="F27" s="12">
        <v>0.746</v>
      </c>
      <c r="G27" s="13">
        <f t="shared" si="0"/>
        <v>10900.03</v>
      </c>
      <c r="H27" s="13">
        <v>8131.42</v>
      </c>
      <c r="I27" s="14"/>
      <c r="AB27" s="9"/>
      <c r="AC27" s="4" t="s">
        <v>23</v>
      </c>
    </row>
    <row r="28" spans="1:29" ht="26.25" x14ac:dyDescent="0.25">
      <c r="A28" s="10" t="s">
        <v>24</v>
      </c>
      <c r="B28" s="56" t="s">
        <v>25</v>
      </c>
      <c r="C28" s="56"/>
      <c r="D28" s="56"/>
      <c r="E28" s="11" t="s">
        <v>19</v>
      </c>
      <c r="F28" s="12">
        <v>0.746</v>
      </c>
      <c r="G28" s="13">
        <f t="shared" si="0"/>
        <v>132977.4</v>
      </c>
      <c r="H28" s="13">
        <v>99201.14</v>
      </c>
      <c r="I28" s="14"/>
      <c r="AB28" s="9"/>
      <c r="AC28" s="4" t="s">
        <v>25</v>
      </c>
    </row>
    <row r="29" spans="1:29" ht="26.25" x14ac:dyDescent="0.25">
      <c r="A29" s="10" t="s">
        <v>26</v>
      </c>
      <c r="B29" s="56" t="s">
        <v>27</v>
      </c>
      <c r="C29" s="56"/>
      <c r="D29" s="56"/>
      <c r="E29" s="11" t="s">
        <v>19</v>
      </c>
      <c r="F29" s="12">
        <v>0.746</v>
      </c>
      <c r="G29" s="13">
        <f t="shared" si="0"/>
        <v>33782.230000000003</v>
      </c>
      <c r="H29" s="13">
        <v>25201.54</v>
      </c>
      <c r="I29" s="14"/>
      <c r="AB29" s="9"/>
      <c r="AC29" s="4" t="s">
        <v>27</v>
      </c>
    </row>
    <row r="30" spans="1:29" x14ac:dyDescent="0.25">
      <c r="A30" s="10" t="s">
        <v>28</v>
      </c>
      <c r="B30" s="56" t="s">
        <v>29</v>
      </c>
      <c r="C30" s="56"/>
      <c r="D30" s="56"/>
      <c r="E30" s="11" t="s">
        <v>19</v>
      </c>
      <c r="F30" s="12">
        <v>0.746</v>
      </c>
      <c r="G30" s="13">
        <f t="shared" si="0"/>
        <v>29056.05</v>
      </c>
      <c r="H30" s="13">
        <v>21675.81</v>
      </c>
      <c r="I30" s="14"/>
      <c r="AB30" s="9"/>
      <c r="AC30" s="4" t="s">
        <v>29</v>
      </c>
    </row>
    <row r="31" spans="1:29" x14ac:dyDescent="0.25">
      <c r="A31" s="10" t="s">
        <v>30</v>
      </c>
      <c r="B31" s="56" t="s">
        <v>31</v>
      </c>
      <c r="C31" s="56"/>
      <c r="D31" s="56"/>
      <c r="E31" s="11" t="s">
        <v>19</v>
      </c>
      <c r="F31" s="12">
        <v>0.746</v>
      </c>
      <c r="G31" s="13">
        <f t="shared" si="0"/>
        <v>205128.81</v>
      </c>
      <c r="H31" s="13">
        <v>153026.09</v>
      </c>
      <c r="I31" s="14"/>
      <c r="AB31" s="9"/>
      <c r="AC31" s="4" t="s">
        <v>31</v>
      </c>
    </row>
    <row r="32" spans="1:29" ht="39" x14ac:dyDescent="0.25">
      <c r="A32" s="10" t="s">
        <v>32</v>
      </c>
      <c r="B32" s="56" t="s">
        <v>33</v>
      </c>
      <c r="C32" s="56"/>
      <c r="D32" s="56"/>
      <c r="E32" s="11" t="s">
        <v>19</v>
      </c>
      <c r="F32" s="12">
        <v>0.746</v>
      </c>
      <c r="G32" s="13">
        <f t="shared" si="0"/>
        <v>378985.76</v>
      </c>
      <c r="H32" s="13">
        <v>282723.38</v>
      </c>
      <c r="I32" s="14"/>
      <c r="AB32" s="9"/>
      <c r="AC32" s="4" t="s">
        <v>33</v>
      </c>
    </row>
    <row r="33" spans="1:32" x14ac:dyDescent="0.25">
      <c r="A33" s="10" t="s">
        <v>34</v>
      </c>
      <c r="B33" s="56" t="s">
        <v>35</v>
      </c>
      <c r="C33" s="56"/>
      <c r="D33" s="56"/>
      <c r="E33" s="11" t="s">
        <v>16</v>
      </c>
      <c r="F33" s="12">
        <v>0.50600000000000001</v>
      </c>
      <c r="G33" s="13">
        <f t="shared" si="0"/>
        <v>125596.44</v>
      </c>
      <c r="H33" s="13">
        <v>63551.8</v>
      </c>
      <c r="I33" s="14"/>
      <c r="AB33" s="9"/>
      <c r="AC33" s="4" t="s">
        <v>35</v>
      </c>
    </row>
    <row r="34" spans="1:32" x14ac:dyDescent="0.25">
      <c r="A34" s="10" t="s">
        <v>36</v>
      </c>
      <c r="B34" s="56" t="s">
        <v>37</v>
      </c>
      <c r="C34" s="56"/>
      <c r="D34" s="56"/>
      <c r="E34" s="11" t="s">
        <v>19</v>
      </c>
      <c r="F34" s="12">
        <v>0.104</v>
      </c>
      <c r="G34" s="13">
        <f t="shared" si="0"/>
        <v>149808.37</v>
      </c>
      <c r="H34" s="13">
        <v>15580.07</v>
      </c>
      <c r="I34" s="14"/>
      <c r="AB34" s="9"/>
      <c r="AC34" s="4" t="s">
        <v>37</v>
      </c>
    </row>
    <row r="35" spans="1:32" ht="26.25" x14ac:dyDescent="0.25">
      <c r="A35" s="10" t="s">
        <v>38</v>
      </c>
      <c r="B35" s="56" t="s">
        <v>39</v>
      </c>
      <c r="C35" s="56"/>
      <c r="D35" s="56"/>
      <c r="E35" s="11" t="s">
        <v>19</v>
      </c>
      <c r="F35" s="15">
        <v>7.9967999999999997E-2</v>
      </c>
      <c r="G35" s="13">
        <f t="shared" si="0"/>
        <v>925099.16</v>
      </c>
      <c r="H35" s="13">
        <v>73978.33</v>
      </c>
      <c r="I35" s="14"/>
      <c r="AB35" s="9"/>
      <c r="AC35" s="4" t="s">
        <v>39</v>
      </c>
    </row>
    <row r="36" spans="1:32" x14ac:dyDescent="0.25">
      <c r="A36" s="10" t="s">
        <v>40</v>
      </c>
      <c r="B36" s="56" t="s">
        <v>41</v>
      </c>
      <c r="C36" s="56"/>
      <c r="D36" s="56"/>
      <c r="E36" s="11" t="s">
        <v>42</v>
      </c>
      <c r="F36" s="16">
        <v>0.1</v>
      </c>
      <c r="G36" s="13">
        <f t="shared" si="0"/>
        <v>290333.90000000002</v>
      </c>
      <c r="H36" s="13">
        <v>29033.39</v>
      </c>
      <c r="I36" s="14"/>
      <c r="AB36" s="9"/>
      <c r="AC36" s="4" t="s">
        <v>41</v>
      </c>
    </row>
    <row r="37" spans="1:32" x14ac:dyDescent="0.25">
      <c r="A37" s="10" t="s">
        <v>43</v>
      </c>
      <c r="B37" s="56" t="s">
        <v>44</v>
      </c>
      <c r="C37" s="56"/>
      <c r="D37" s="56"/>
      <c r="E37" s="11" t="s">
        <v>45</v>
      </c>
      <c r="F37" s="17">
        <v>148.65</v>
      </c>
      <c r="G37" s="18">
        <f t="shared" si="0"/>
        <v>790.37180000000001</v>
      </c>
      <c r="H37" s="13">
        <v>117488.77</v>
      </c>
      <c r="I37" s="14"/>
      <c r="AB37" s="9"/>
      <c r="AC37" s="4" t="s">
        <v>44</v>
      </c>
    </row>
    <row r="38" spans="1:32" ht="39" x14ac:dyDescent="0.25">
      <c r="A38" s="10" t="s">
        <v>46</v>
      </c>
      <c r="B38" s="56" t="s">
        <v>47</v>
      </c>
      <c r="C38" s="56"/>
      <c r="D38" s="56"/>
      <c r="E38" s="11" t="s">
        <v>19</v>
      </c>
      <c r="F38" s="19">
        <v>1.4864999999999999</v>
      </c>
      <c r="G38" s="13">
        <f t="shared" si="0"/>
        <v>149583.96</v>
      </c>
      <c r="H38" s="13">
        <v>222356.56</v>
      </c>
      <c r="I38" s="14"/>
      <c r="AB38" s="9"/>
      <c r="AC38" s="4" t="s">
        <v>47</v>
      </c>
    </row>
    <row r="39" spans="1:32" ht="26.25" x14ac:dyDescent="0.25">
      <c r="A39" s="10" t="s">
        <v>48</v>
      </c>
      <c r="B39" s="56" t="s">
        <v>49</v>
      </c>
      <c r="C39" s="56"/>
      <c r="D39" s="56"/>
      <c r="E39" s="11" t="s">
        <v>19</v>
      </c>
      <c r="F39" s="19">
        <v>1.4864999999999999</v>
      </c>
      <c r="G39" s="13">
        <f t="shared" si="0"/>
        <v>88121.600000000006</v>
      </c>
      <c r="H39" s="13">
        <v>130992.76</v>
      </c>
      <c r="I39" s="14"/>
      <c r="AB39" s="9"/>
      <c r="AC39" s="4" t="s">
        <v>49</v>
      </c>
    </row>
    <row r="40" spans="1:32" ht="26.25" x14ac:dyDescent="0.25">
      <c r="A40" s="10" t="s">
        <v>50</v>
      </c>
      <c r="B40" s="56" t="s">
        <v>51</v>
      </c>
      <c r="C40" s="56"/>
      <c r="D40" s="56"/>
      <c r="E40" s="11" t="s">
        <v>45</v>
      </c>
      <c r="F40" s="16">
        <v>74.599999999999994</v>
      </c>
      <c r="G40" s="18">
        <f t="shared" si="0"/>
        <v>790.37180000000001</v>
      </c>
      <c r="H40" s="13">
        <v>58961.74</v>
      </c>
      <c r="I40" s="14"/>
      <c r="AB40" s="9"/>
      <c r="AC40" s="4" t="s">
        <v>51</v>
      </c>
    </row>
    <row r="41" spans="1:32" ht="39" x14ac:dyDescent="0.25">
      <c r="A41" s="10" t="s">
        <v>52</v>
      </c>
      <c r="B41" s="56" t="s">
        <v>53</v>
      </c>
      <c r="C41" s="56"/>
      <c r="D41" s="56"/>
      <c r="E41" s="11" t="s">
        <v>19</v>
      </c>
      <c r="F41" s="12">
        <v>0.746</v>
      </c>
      <c r="G41" s="13">
        <f t="shared" si="0"/>
        <v>85970.42</v>
      </c>
      <c r="H41" s="13">
        <v>64133.93</v>
      </c>
      <c r="I41" s="14"/>
      <c r="AB41" s="9"/>
      <c r="AC41" s="4" t="s">
        <v>53</v>
      </c>
    </row>
    <row r="42" spans="1:32" ht="26.25" x14ac:dyDescent="0.25">
      <c r="A42" s="10" t="s">
        <v>54</v>
      </c>
      <c r="B42" s="56" t="s">
        <v>55</v>
      </c>
      <c r="C42" s="56"/>
      <c r="D42" s="56"/>
      <c r="E42" s="11" t="s">
        <v>19</v>
      </c>
      <c r="F42" s="12">
        <v>0.746</v>
      </c>
      <c r="G42" s="13">
        <f t="shared" si="0"/>
        <v>98648.49</v>
      </c>
      <c r="H42" s="13">
        <v>73591.77</v>
      </c>
      <c r="I42" s="14"/>
      <c r="AB42" s="9"/>
      <c r="AC42" s="4" t="s">
        <v>55</v>
      </c>
    </row>
    <row r="43" spans="1:32" ht="39" x14ac:dyDescent="0.25">
      <c r="A43" s="10" t="s">
        <v>56</v>
      </c>
      <c r="B43" s="56" t="s">
        <v>57</v>
      </c>
      <c r="C43" s="56"/>
      <c r="D43" s="56"/>
      <c r="E43" s="11" t="s">
        <v>19</v>
      </c>
      <c r="F43" s="12">
        <v>6.3E-2</v>
      </c>
      <c r="G43" s="13">
        <f t="shared" si="0"/>
        <v>328221.11</v>
      </c>
      <c r="H43" s="13">
        <v>20677.93</v>
      </c>
      <c r="I43" s="14"/>
      <c r="AB43" s="9"/>
      <c r="AC43" s="4" t="s">
        <v>57</v>
      </c>
    </row>
    <row r="44" spans="1:32" x14ac:dyDescent="0.25">
      <c r="A44" s="10" t="s">
        <v>58</v>
      </c>
      <c r="B44" s="56" t="s">
        <v>59</v>
      </c>
      <c r="C44" s="56"/>
      <c r="D44" s="56"/>
      <c r="E44" s="11" t="s">
        <v>60</v>
      </c>
      <c r="F44" s="17">
        <v>0.17</v>
      </c>
      <c r="G44" s="13">
        <f t="shared" si="0"/>
        <v>859772.35</v>
      </c>
      <c r="H44" s="13">
        <v>146161.29999999999</v>
      </c>
      <c r="I44" s="14"/>
      <c r="AB44" s="9"/>
      <c r="AC44" s="4" t="s">
        <v>59</v>
      </c>
    </row>
    <row r="45" spans="1:32" x14ac:dyDescent="0.25">
      <c r="A45" s="51" t="s">
        <v>62</v>
      </c>
      <c r="B45" s="51"/>
      <c r="C45" s="51"/>
      <c r="D45" s="51"/>
      <c r="E45" s="51"/>
      <c r="F45" s="51"/>
      <c r="G45" s="51"/>
      <c r="H45" s="51"/>
      <c r="I45" s="51"/>
      <c r="AB45" s="9" t="s">
        <v>62</v>
      </c>
      <c r="AC45" s="4"/>
      <c r="AD45" s="20"/>
      <c r="AE45" s="4"/>
      <c r="AF45" s="20"/>
    </row>
    <row r="46" spans="1:32" x14ac:dyDescent="0.25">
      <c r="A46" s="10" t="s">
        <v>63</v>
      </c>
      <c r="B46" s="56" t="s">
        <v>64</v>
      </c>
      <c r="C46" s="56"/>
      <c r="D46" s="56"/>
      <c r="E46" s="11" t="s">
        <v>45</v>
      </c>
      <c r="F46" s="12">
        <v>86.284000000000006</v>
      </c>
      <c r="G46" s="18">
        <f t="shared" si="0"/>
        <v>790.37180000000001</v>
      </c>
      <c r="H46" s="13">
        <v>68196.44</v>
      </c>
      <c r="I46" s="14"/>
      <c r="AB46" s="9"/>
      <c r="AC46" s="4" t="s">
        <v>64</v>
      </c>
      <c r="AD46" s="20"/>
      <c r="AE46" s="4"/>
      <c r="AF46" s="20"/>
    </row>
    <row r="47" spans="1:32" ht="39" x14ac:dyDescent="0.25">
      <c r="A47" s="10" t="s">
        <v>65</v>
      </c>
      <c r="B47" s="56" t="s">
        <v>47</v>
      </c>
      <c r="C47" s="56"/>
      <c r="D47" s="56"/>
      <c r="E47" s="11" t="s">
        <v>19</v>
      </c>
      <c r="F47" s="21">
        <v>0.86284000000000005</v>
      </c>
      <c r="G47" s="13">
        <f t="shared" si="0"/>
        <v>149583.98000000001</v>
      </c>
      <c r="H47" s="13">
        <v>129067.04</v>
      </c>
      <c r="I47" s="14"/>
      <c r="AB47" s="9"/>
      <c r="AC47" s="4" t="s">
        <v>47</v>
      </c>
      <c r="AD47" s="20"/>
      <c r="AE47" s="4"/>
      <c r="AF47" s="20"/>
    </row>
    <row r="48" spans="1:32" ht="26.25" x14ac:dyDescent="0.25">
      <c r="A48" s="10" t="s">
        <v>66</v>
      </c>
      <c r="B48" s="56" t="s">
        <v>49</v>
      </c>
      <c r="C48" s="56"/>
      <c r="D48" s="56"/>
      <c r="E48" s="11" t="s">
        <v>19</v>
      </c>
      <c r="F48" s="21">
        <v>0.86284000000000005</v>
      </c>
      <c r="G48" s="13">
        <f t="shared" si="0"/>
        <v>88121.600000000006</v>
      </c>
      <c r="H48" s="13">
        <v>76034.84</v>
      </c>
      <c r="I48" s="14"/>
      <c r="AB48" s="9"/>
      <c r="AC48" s="4" t="s">
        <v>49</v>
      </c>
      <c r="AD48" s="20"/>
      <c r="AE48" s="4"/>
      <c r="AF48" s="20"/>
    </row>
    <row r="49" spans="1:40" x14ac:dyDescent="0.25">
      <c r="A49" s="10" t="s">
        <v>67</v>
      </c>
      <c r="B49" s="56" t="s">
        <v>64</v>
      </c>
      <c r="C49" s="56"/>
      <c r="D49" s="56"/>
      <c r="E49" s="11" t="s">
        <v>45</v>
      </c>
      <c r="F49" s="12">
        <v>0.45600000000000002</v>
      </c>
      <c r="G49" s="13">
        <f t="shared" si="0"/>
        <v>790.37</v>
      </c>
      <c r="H49" s="13">
        <v>360.41</v>
      </c>
      <c r="I49" s="14"/>
      <c r="AB49" s="9"/>
      <c r="AC49" s="4" t="s">
        <v>64</v>
      </c>
      <c r="AD49" s="20"/>
      <c r="AE49" s="4"/>
      <c r="AF49" s="20"/>
    </row>
    <row r="50" spans="1:40" ht="39" x14ac:dyDescent="0.25">
      <c r="A50" s="10" t="s">
        <v>68</v>
      </c>
      <c r="B50" s="56" t="s">
        <v>53</v>
      </c>
      <c r="C50" s="56"/>
      <c r="D50" s="56"/>
      <c r="E50" s="11" t="s">
        <v>19</v>
      </c>
      <c r="F50" s="12">
        <v>0.45600000000000002</v>
      </c>
      <c r="G50" s="13">
        <f t="shared" si="0"/>
        <v>85970.46</v>
      </c>
      <c r="H50" s="13">
        <v>39202.53</v>
      </c>
      <c r="I50" s="14"/>
      <c r="AB50" s="9"/>
      <c r="AC50" s="4" t="s">
        <v>53</v>
      </c>
      <c r="AD50" s="20"/>
      <c r="AE50" s="4"/>
      <c r="AF50" s="20"/>
    </row>
    <row r="51" spans="1:40" ht="26.25" x14ac:dyDescent="0.25">
      <c r="A51" s="10" t="s">
        <v>69</v>
      </c>
      <c r="B51" s="56" t="s">
        <v>55</v>
      </c>
      <c r="C51" s="56"/>
      <c r="D51" s="56"/>
      <c r="E51" s="11" t="s">
        <v>19</v>
      </c>
      <c r="F51" s="12">
        <v>0.45600000000000002</v>
      </c>
      <c r="G51" s="13">
        <f t="shared" si="0"/>
        <v>98648.46</v>
      </c>
      <c r="H51" s="13">
        <v>44983.7</v>
      </c>
      <c r="I51" s="14"/>
      <c r="AB51" s="9"/>
      <c r="AC51" s="4" t="s">
        <v>55</v>
      </c>
      <c r="AD51" s="20"/>
      <c r="AE51" s="4"/>
      <c r="AF51" s="20"/>
    </row>
    <row r="52" spans="1:40" x14ac:dyDescent="0.25">
      <c r="A52" s="10" t="s">
        <v>70</v>
      </c>
      <c r="B52" s="56" t="s">
        <v>59</v>
      </c>
      <c r="C52" s="56"/>
      <c r="D52" s="56"/>
      <c r="E52" s="11" t="s">
        <v>60</v>
      </c>
      <c r="F52" s="17">
        <v>0.08</v>
      </c>
      <c r="G52" s="13">
        <f t="shared" si="0"/>
        <v>859772.63</v>
      </c>
      <c r="H52" s="13">
        <v>68781.81</v>
      </c>
      <c r="I52" s="14"/>
      <c r="AB52" s="9"/>
      <c r="AC52" s="4" t="s">
        <v>59</v>
      </c>
      <c r="AD52" s="20"/>
      <c r="AE52" s="4"/>
      <c r="AF52" s="20"/>
    </row>
    <row r="53" spans="1:40" x14ac:dyDescent="0.25">
      <c r="A53" s="51" t="s">
        <v>73</v>
      </c>
      <c r="B53" s="51"/>
      <c r="C53" s="51"/>
      <c r="D53" s="51"/>
      <c r="E53" s="51"/>
      <c r="F53" s="51"/>
      <c r="G53" s="51"/>
      <c r="H53" s="51"/>
      <c r="I53" s="51"/>
      <c r="AB53" s="9"/>
      <c r="AC53" s="4"/>
      <c r="AD53" s="20"/>
      <c r="AE53" s="4"/>
      <c r="AF53" s="20"/>
    </row>
    <row r="54" spans="1:40" ht="51" customHeight="1" x14ac:dyDescent="0.25">
      <c r="A54" s="10" t="s">
        <v>76</v>
      </c>
      <c r="B54" s="52" t="s">
        <v>74</v>
      </c>
      <c r="C54" s="53"/>
      <c r="D54" s="54"/>
      <c r="E54" s="11" t="s">
        <v>75</v>
      </c>
      <c r="F54" s="21">
        <v>1.80562</v>
      </c>
      <c r="G54" s="13">
        <f>H54/F54</f>
        <v>1817.19</v>
      </c>
      <c r="H54" s="13">
        <f>3282.21-1.06</f>
        <v>3281.15</v>
      </c>
      <c r="I54" s="14"/>
      <c r="AB54" s="9"/>
      <c r="AC54" s="4"/>
      <c r="AD54" s="20"/>
      <c r="AE54" s="4"/>
      <c r="AF54" s="20"/>
    </row>
    <row r="55" spans="1:40" x14ac:dyDescent="0.25">
      <c r="A55" s="22"/>
      <c r="B55" s="50" t="s">
        <v>71</v>
      </c>
      <c r="C55" s="50"/>
      <c r="D55" s="50"/>
      <c r="E55" s="50"/>
      <c r="F55" s="50"/>
      <c r="G55" s="50"/>
      <c r="H55" s="23">
        <f>SUM(H54,H46:H52,H28:H44,H24:H27)</f>
        <v>2104416.67</v>
      </c>
      <c r="I55" s="24"/>
      <c r="AG55" s="20" t="s">
        <v>71</v>
      </c>
      <c r="AH55" s="20" t="s">
        <v>2</v>
      </c>
      <c r="AI55" s="20" t="s">
        <v>2</v>
      </c>
      <c r="AJ55" s="20" t="s">
        <v>2</v>
      </c>
      <c r="AK55" s="20" t="s">
        <v>2</v>
      </c>
      <c r="AL55" s="20" t="s">
        <v>2</v>
      </c>
    </row>
    <row r="56" spans="1:40" x14ac:dyDescent="0.25">
      <c r="A56" s="22"/>
      <c r="B56" s="55" t="s">
        <v>77</v>
      </c>
      <c r="C56" s="55"/>
      <c r="D56" s="55"/>
      <c r="E56" s="55"/>
      <c r="F56" s="55"/>
      <c r="G56" s="55"/>
      <c r="H56" s="25">
        <f>H55*20%</f>
        <v>420883.33</v>
      </c>
      <c r="I56" s="24"/>
      <c r="AG56" s="20"/>
      <c r="AH56" s="20"/>
      <c r="AI56" s="20"/>
      <c r="AJ56" s="20"/>
      <c r="AK56" s="20"/>
      <c r="AL56" s="20"/>
      <c r="AM56" s="4" t="s">
        <v>72</v>
      </c>
    </row>
    <row r="57" spans="1:40" x14ac:dyDescent="0.25">
      <c r="A57" s="22"/>
      <c r="B57" s="50" t="s">
        <v>61</v>
      </c>
      <c r="C57" s="50"/>
      <c r="D57" s="50"/>
      <c r="E57" s="50"/>
      <c r="F57" s="50"/>
      <c r="G57" s="50"/>
      <c r="H57" s="23">
        <f>H55+H56</f>
        <v>2525300</v>
      </c>
      <c r="I57" s="24"/>
      <c r="AG57" s="20"/>
      <c r="AH57" s="20"/>
      <c r="AI57" s="20"/>
      <c r="AJ57" s="20"/>
      <c r="AK57" s="20"/>
      <c r="AL57" s="20"/>
      <c r="AM57" s="4"/>
      <c r="AN57" s="20" t="s">
        <v>61</v>
      </c>
    </row>
  </sheetData>
  <mergeCells count="47">
    <mergeCell ref="A17:I17"/>
    <mergeCell ref="A18:I18"/>
    <mergeCell ref="A14:I14"/>
    <mergeCell ref="A16:I16"/>
    <mergeCell ref="H5:I5"/>
    <mergeCell ref="I20:I21"/>
    <mergeCell ref="B22:D22"/>
    <mergeCell ref="A23:I23"/>
    <mergeCell ref="B24:D24"/>
    <mergeCell ref="B25:D25"/>
    <mergeCell ref="A20:A21"/>
    <mergeCell ref="B20:D21"/>
    <mergeCell ref="E20:E21"/>
    <mergeCell ref="F20:F21"/>
    <mergeCell ref="G20:H20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A45:I45"/>
    <mergeCell ref="B46:D46"/>
    <mergeCell ref="B47:D47"/>
    <mergeCell ref="B41:D41"/>
    <mergeCell ref="B42:D42"/>
    <mergeCell ref="B43:D43"/>
    <mergeCell ref="B44:D44"/>
    <mergeCell ref="B48:D48"/>
    <mergeCell ref="B49:D49"/>
    <mergeCell ref="B50:D50"/>
    <mergeCell ref="B51:D51"/>
    <mergeCell ref="B52:D52"/>
    <mergeCell ref="B57:G57"/>
    <mergeCell ref="A53:I53"/>
    <mergeCell ref="B54:D54"/>
    <mergeCell ref="B55:G55"/>
    <mergeCell ref="B56:G56"/>
  </mergeCells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СОШ23 Проект сметы 30.04.2025 -</vt:lpstr>
      <vt:lpstr>'СОШ23 Проект сметы 30.04.2025 -'!Заголовки_для_печати</vt:lpstr>
      <vt:lpstr>'СОШ23 Проект сметы 30.04.2025 -'!Область_печати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Игнатишко Станислав Владимирович</dc:creator>
  <cp:lastModifiedBy>23</cp:lastModifiedBy>
  <cp:lastPrinted>2022-06-23T07:54:21Z</cp:lastPrinted>
  <dcterms:created xsi:type="dcterms:W3CDTF">2020-09-30T08:50:27Z</dcterms:created>
  <dcterms:modified xsi:type="dcterms:W3CDTF">2025-05-30T00:51:27Z</dcterms:modified>
</cp:coreProperties>
</file>